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90" windowHeight="7320"/>
  </bookViews>
  <sheets>
    <sheet name="Лист1" sheetId="1" r:id="rId1"/>
  </sheets>
  <externalReferences>
    <externalReference r:id="rId2"/>
    <externalReference r:id="rId3"/>
  </externalReferences>
  <definedNames>
    <definedName name="god">[1]Титульный!$F$17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25" i="1" l="1"/>
  <c r="DC25" i="1"/>
  <c r="DB25" i="1"/>
  <c r="DA25" i="1"/>
  <c r="CZ25" i="1"/>
  <c r="CU25" i="1"/>
  <c r="CP25" i="1"/>
  <c r="CO25" i="1"/>
  <c r="CN25" i="1"/>
  <c r="CM25" i="1"/>
  <c r="CL25" i="1"/>
  <c r="CK25" i="1"/>
  <c r="CF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B25" i="1"/>
  <c r="AW25" i="1"/>
  <c r="AV25" i="1"/>
  <c r="AU25" i="1"/>
  <c r="AT25" i="1"/>
  <c r="AS25" i="1"/>
  <c r="AR25" i="1"/>
  <c r="AM25" i="1"/>
  <c r="AL25" i="1"/>
  <c r="AK25" i="1"/>
  <c r="AI25" i="1"/>
  <c r="AH25" i="1"/>
  <c r="AG25" i="1"/>
  <c r="AF25" i="1"/>
  <c r="AE25" i="1"/>
  <c r="AD25" i="1"/>
  <c r="AC25" i="1"/>
  <c r="X25" i="1"/>
  <c r="S25" i="1"/>
  <c r="R25" i="1"/>
  <c r="Q25" i="1"/>
  <c r="P25" i="1"/>
  <c r="O25" i="1"/>
  <c r="N25" i="1"/>
  <c r="I25" i="1"/>
  <c r="D25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DD23" i="1"/>
  <c r="DC23" i="1"/>
  <c r="DB23" i="1"/>
  <c r="DA23" i="1"/>
  <c r="CZ23" i="1"/>
  <c r="CU23" i="1"/>
  <c r="CP23" i="1"/>
  <c r="CO23" i="1"/>
  <c r="CN23" i="1"/>
  <c r="CM23" i="1"/>
  <c r="CL23" i="1"/>
  <c r="CK23" i="1"/>
  <c r="CF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B23" i="1"/>
  <c r="AW23" i="1"/>
  <c r="AV23" i="1"/>
  <c r="AU23" i="1"/>
  <c r="AT23" i="1"/>
  <c r="AS23" i="1"/>
  <c r="AR23" i="1"/>
  <c r="AM23" i="1"/>
  <c r="AH23" i="1"/>
  <c r="AG23" i="1"/>
  <c r="AF23" i="1"/>
  <c r="AE23" i="1"/>
  <c r="AD23" i="1"/>
  <c r="AC23" i="1"/>
  <c r="X23" i="1"/>
  <c r="S23" i="1"/>
  <c r="R23" i="1"/>
  <c r="Q23" i="1"/>
  <c r="P23" i="1"/>
  <c r="O23" i="1"/>
  <c r="N23" i="1"/>
  <c r="I23" i="1"/>
  <c r="D23" i="1"/>
  <c r="DD22" i="1"/>
  <c r="DC22" i="1"/>
  <c r="DB22" i="1"/>
  <c r="DA22" i="1"/>
  <c r="CZ22" i="1"/>
  <c r="CU22" i="1"/>
  <c r="CP22" i="1"/>
  <c r="CO22" i="1"/>
  <c r="CN22" i="1"/>
  <c r="CM22" i="1"/>
  <c r="CL22" i="1"/>
  <c r="CK22" i="1"/>
  <c r="CF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B22" i="1"/>
  <c r="AW22" i="1"/>
  <c r="AV22" i="1"/>
  <c r="AU22" i="1"/>
  <c r="AT22" i="1"/>
  <c r="AS22" i="1"/>
  <c r="AR22" i="1"/>
  <c r="AM22" i="1"/>
  <c r="AH22" i="1"/>
  <c r="AG22" i="1"/>
  <c r="AF22" i="1"/>
  <c r="AE22" i="1"/>
  <c r="AD22" i="1"/>
  <c r="AC22" i="1"/>
  <c r="X22" i="1"/>
  <c r="S22" i="1"/>
  <c r="R22" i="1"/>
  <c r="Q22" i="1"/>
  <c r="P22" i="1"/>
  <c r="O22" i="1"/>
  <c r="N22" i="1"/>
  <c r="I22" i="1"/>
  <c r="D22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DD20" i="1"/>
  <c r="DC20" i="1"/>
  <c r="DB20" i="1"/>
  <c r="DA20" i="1"/>
  <c r="CZ20" i="1"/>
  <c r="CU20" i="1"/>
  <c r="CP20" i="1"/>
  <c r="CO20" i="1"/>
  <c r="CN20" i="1"/>
  <c r="CM20" i="1"/>
  <c r="CL20" i="1"/>
  <c r="CK20" i="1"/>
  <c r="CF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B20" i="1"/>
  <c r="AW20" i="1"/>
  <c r="AV20" i="1"/>
  <c r="AU20" i="1"/>
  <c r="AT20" i="1"/>
  <c r="AS20" i="1"/>
  <c r="AR20" i="1"/>
  <c r="AM20" i="1"/>
  <c r="AH20" i="1"/>
  <c r="AG20" i="1"/>
  <c r="AF20" i="1"/>
  <c r="AE20" i="1"/>
  <c r="AD20" i="1"/>
  <c r="AC20" i="1"/>
  <c r="X20" i="1"/>
  <c r="S20" i="1"/>
  <c r="R20" i="1"/>
  <c r="Q20" i="1"/>
  <c r="P20" i="1"/>
  <c r="O20" i="1"/>
  <c r="N20" i="1"/>
  <c r="I20" i="1"/>
  <c r="D20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DD18" i="1"/>
  <c r="DC18" i="1"/>
  <c r="DB18" i="1"/>
  <c r="DA18" i="1"/>
  <c r="CZ18" i="1"/>
  <c r="CU18" i="1"/>
  <c r="CP18" i="1"/>
  <c r="CO18" i="1"/>
  <c r="CN18" i="1"/>
  <c r="CM18" i="1"/>
  <c r="CL18" i="1"/>
  <c r="CK18" i="1"/>
  <c r="CF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B18" i="1"/>
  <c r="AW18" i="1"/>
  <c r="AV18" i="1"/>
  <c r="AU18" i="1"/>
  <c r="AT18" i="1"/>
  <c r="AS18" i="1"/>
  <c r="AR18" i="1"/>
  <c r="AM18" i="1"/>
  <c r="AH18" i="1"/>
  <c r="AG18" i="1"/>
  <c r="AF18" i="1"/>
  <c r="AE18" i="1"/>
  <c r="AD18" i="1"/>
  <c r="AC18" i="1"/>
  <c r="X18" i="1"/>
  <c r="S18" i="1"/>
  <c r="R18" i="1"/>
  <c r="Q18" i="1"/>
  <c r="P18" i="1"/>
  <c r="O18" i="1"/>
  <c r="N18" i="1"/>
  <c r="I18" i="1"/>
  <c r="D18" i="1"/>
  <c r="DD17" i="1"/>
  <c r="DC17" i="1"/>
  <c r="DB17" i="1"/>
  <c r="DA17" i="1"/>
  <c r="CZ17" i="1"/>
  <c r="CU17" i="1"/>
  <c r="CP17" i="1"/>
  <c r="CO17" i="1"/>
  <c r="CN17" i="1"/>
  <c r="CM17" i="1"/>
  <c r="CL17" i="1"/>
  <c r="CK17" i="1"/>
  <c r="CF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B17" i="1"/>
  <c r="AW17" i="1"/>
  <c r="AV17" i="1"/>
  <c r="AU17" i="1"/>
  <c r="AT17" i="1"/>
  <c r="AS17" i="1"/>
  <c r="AR17" i="1"/>
  <c r="AM17" i="1"/>
  <c r="AH17" i="1"/>
  <c r="AG17" i="1"/>
  <c r="AF17" i="1"/>
  <c r="AE17" i="1"/>
  <c r="AD17" i="1"/>
  <c r="AC17" i="1"/>
  <c r="X17" i="1"/>
  <c r="S17" i="1"/>
  <c r="R17" i="1"/>
  <c r="Q17" i="1"/>
  <c r="P17" i="1"/>
  <c r="O17" i="1"/>
  <c r="N17" i="1"/>
  <c r="I17" i="1"/>
  <c r="D17" i="1"/>
  <c r="DD16" i="1"/>
  <c r="DC16" i="1"/>
  <c r="DB16" i="1"/>
  <c r="DA16" i="1"/>
  <c r="CZ16" i="1"/>
  <c r="CU16" i="1"/>
  <c r="CP16" i="1"/>
  <c r="CO16" i="1"/>
  <c r="CN16" i="1"/>
  <c r="CM16" i="1"/>
  <c r="CL16" i="1"/>
  <c r="CK16" i="1"/>
  <c r="CF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B16" i="1"/>
  <c r="AW16" i="1"/>
  <c r="AV16" i="1"/>
  <c r="AU16" i="1"/>
  <c r="AT16" i="1"/>
  <c r="AS16" i="1"/>
  <c r="AR16" i="1"/>
  <c r="AM16" i="1"/>
  <c r="AH16" i="1"/>
  <c r="AG16" i="1"/>
  <c r="AF16" i="1"/>
  <c r="AE16" i="1"/>
  <c r="AD16" i="1"/>
  <c r="AC16" i="1"/>
  <c r="X16" i="1"/>
  <c r="S16" i="1"/>
  <c r="R16" i="1"/>
  <c r="Q16" i="1"/>
  <c r="P16" i="1"/>
  <c r="O16" i="1"/>
  <c r="N16" i="1"/>
  <c r="I16" i="1"/>
  <c r="D16" i="1"/>
  <c r="DD15" i="1"/>
  <c r="DC15" i="1"/>
  <c r="DB15" i="1"/>
  <c r="DA15" i="1"/>
  <c r="CZ15" i="1"/>
  <c r="CU15" i="1"/>
  <c r="CP15" i="1"/>
  <c r="CO15" i="1"/>
  <c r="CN15" i="1"/>
  <c r="CM15" i="1"/>
  <c r="CL15" i="1"/>
  <c r="CK15" i="1"/>
  <c r="CF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B15" i="1"/>
  <c r="AW15" i="1"/>
  <c r="AV15" i="1"/>
  <c r="AU15" i="1"/>
  <c r="AT15" i="1"/>
  <c r="AS15" i="1"/>
  <c r="AR15" i="1"/>
  <c r="AM15" i="1"/>
  <c r="AH15" i="1"/>
  <c r="AG15" i="1"/>
  <c r="AF15" i="1"/>
  <c r="AE15" i="1"/>
  <c r="AD15" i="1"/>
  <c r="AC15" i="1"/>
  <c r="X15" i="1"/>
  <c r="S15" i="1"/>
  <c r="R15" i="1"/>
  <c r="Q15" i="1"/>
  <c r="P15" i="1"/>
  <c r="O15" i="1"/>
  <c r="N15" i="1"/>
  <c r="I15" i="1"/>
  <c r="D15" i="1"/>
  <c r="DD14" i="1"/>
  <c r="CZ14" i="1"/>
  <c r="CU14" i="1"/>
  <c r="CP14" i="1"/>
  <c r="CO14" i="1"/>
  <c r="CK14" i="1"/>
  <c r="CF14" i="1"/>
  <c r="CA14" i="1"/>
  <c r="BZ14" i="1"/>
  <c r="BV14" i="1"/>
  <c r="BU14" i="1"/>
  <c r="BQ14" i="1"/>
  <c r="BP14" i="1"/>
  <c r="BL14" i="1"/>
  <c r="BK14" i="1"/>
  <c r="BG14" i="1"/>
  <c r="BB14" i="1"/>
  <c r="AW14" i="1"/>
  <c r="AV14" i="1"/>
  <c r="AR14" i="1"/>
  <c r="AM14" i="1"/>
  <c r="AH14" i="1"/>
  <c r="AG14" i="1"/>
  <c r="AC14" i="1"/>
  <c r="X14" i="1"/>
  <c r="S14" i="1"/>
  <c r="R14" i="1"/>
  <c r="N14" i="1"/>
  <c r="I14" i="1"/>
  <c r="D14" i="1"/>
  <c r="DD13" i="1"/>
  <c r="DC13" i="1"/>
  <c r="CZ13" i="1"/>
  <c r="CU13" i="1"/>
  <c r="CP13" i="1"/>
  <c r="CO13" i="1"/>
  <c r="CN13" i="1"/>
  <c r="CK13" i="1"/>
  <c r="CF13" i="1"/>
  <c r="CA13" i="1"/>
  <c r="BZ13" i="1"/>
  <c r="BY13" i="1"/>
  <c r="BV13" i="1"/>
  <c r="BU13" i="1"/>
  <c r="BT13" i="1"/>
  <c r="BQ13" i="1"/>
  <c r="BP13" i="1"/>
  <c r="BO13" i="1"/>
  <c r="BL13" i="1"/>
  <c r="BK13" i="1"/>
  <c r="BJ13" i="1"/>
  <c r="BG13" i="1"/>
  <c r="BB13" i="1"/>
  <c r="AW13" i="1"/>
  <c r="AV13" i="1"/>
  <c r="AU13" i="1"/>
  <c r="AR13" i="1"/>
  <c r="AM13" i="1"/>
  <c r="AH13" i="1"/>
  <c r="AG13" i="1"/>
  <c r="AF13" i="1"/>
  <c r="AC13" i="1"/>
  <c r="X13" i="1"/>
  <c r="S13" i="1"/>
  <c r="R13" i="1"/>
  <c r="Q13" i="1"/>
  <c r="N13" i="1"/>
  <c r="I13" i="1"/>
  <c r="D13" i="1"/>
  <c r="DC12" i="1"/>
  <c r="DB12" i="1"/>
  <c r="CZ12" i="1"/>
  <c r="CU12" i="1"/>
  <c r="CP12" i="1"/>
  <c r="CN12" i="1"/>
  <c r="CM12" i="1"/>
  <c r="CK12" i="1"/>
  <c r="CF12" i="1"/>
  <c r="CA12" i="1"/>
  <c r="BY12" i="1"/>
  <c r="BX12" i="1"/>
  <c r="BV12" i="1"/>
  <c r="BT12" i="1"/>
  <c r="BS12" i="1"/>
  <c r="BQ12" i="1"/>
  <c r="BO12" i="1"/>
  <c r="BN12" i="1"/>
  <c r="BL12" i="1"/>
  <c r="BJ12" i="1"/>
  <c r="BI12" i="1"/>
  <c r="BG12" i="1"/>
  <c r="BB12" i="1"/>
  <c r="AW12" i="1"/>
  <c r="AU12" i="1"/>
  <c r="AT12" i="1"/>
  <c r="AR12" i="1"/>
  <c r="AM12" i="1"/>
  <c r="AH12" i="1"/>
  <c r="AF12" i="1"/>
  <c r="AE12" i="1"/>
  <c r="AC12" i="1"/>
  <c r="X12" i="1"/>
  <c r="S12" i="1"/>
  <c r="Q12" i="1"/>
  <c r="P12" i="1"/>
  <c r="N12" i="1"/>
  <c r="I12" i="1"/>
  <c r="D12" i="1"/>
  <c r="DD11" i="1"/>
  <c r="DC11" i="1"/>
  <c r="DB11" i="1"/>
  <c r="DA11" i="1"/>
  <c r="CZ11" i="1"/>
  <c r="CU11" i="1"/>
  <c r="CP11" i="1"/>
  <c r="CO11" i="1"/>
  <c r="CN11" i="1"/>
  <c r="CM11" i="1"/>
  <c r="CL11" i="1"/>
  <c r="CK11" i="1"/>
  <c r="CF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B11" i="1"/>
  <c r="AW11" i="1"/>
  <c r="AV11" i="1"/>
  <c r="AU11" i="1"/>
  <c r="AT11" i="1"/>
  <c r="AS11" i="1"/>
  <c r="AR11" i="1"/>
  <c r="AM11" i="1"/>
  <c r="AL11" i="1"/>
  <c r="AK11" i="1"/>
  <c r="AJ11" i="1"/>
  <c r="AI11" i="1"/>
  <c r="AH11" i="1"/>
  <c r="AG11" i="1"/>
  <c r="AF11" i="1"/>
  <c r="AE11" i="1"/>
  <c r="AD11" i="1"/>
  <c r="AC11" i="1"/>
  <c r="X11" i="1"/>
  <c r="S11" i="1"/>
  <c r="R11" i="1"/>
  <c r="Q11" i="1"/>
  <c r="P11" i="1"/>
  <c r="O11" i="1"/>
  <c r="N11" i="1"/>
  <c r="I11" i="1"/>
  <c r="D11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P5" i="1"/>
  <c r="CA5" i="1"/>
  <c r="BL5" i="1"/>
  <c r="AW5" i="1"/>
  <c r="AH5" i="1"/>
  <c r="S5" i="1"/>
  <c r="D5" i="1"/>
</calcChain>
</file>

<file path=xl/sharedStrings.xml><?xml version="1.0" encoding="utf-8"?>
<sst xmlns="http://schemas.openxmlformats.org/spreadsheetml/2006/main" count="184" uniqueCount="48">
  <si>
    <t>№ п/п</t>
  </si>
  <si>
    <t>Показатели</t>
  </si>
  <si>
    <t>Ед. изм.</t>
  </si>
  <si>
    <t>I полугодие</t>
  </si>
  <si>
    <t>II полугодие</t>
  </si>
  <si>
    <t>год</t>
  </si>
  <si>
    <t>Всего</t>
  </si>
  <si>
    <t>ВН</t>
  </si>
  <si>
    <t>СН1</t>
  </si>
  <si>
    <t>СН2</t>
  </si>
  <si>
    <t>НН</t>
  </si>
  <si>
    <t>1</t>
  </si>
  <si>
    <t xml:space="preserve">Поступление эл.энергии в сеть , ВСЕГО </t>
  </si>
  <si>
    <t>млн.кВтч</t>
  </si>
  <si>
    <t>1.1</t>
  </si>
  <si>
    <t>из смежной сети, всего</t>
  </si>
  <si>
    <t>в том числе из сети</t>
  </si>
  <si>
    <t>1.1.1</t>
  </si>
  <si>
    <t>ЕНЭС</t>
  </si>
  <si>
    <t>1.1.2</t>
  </si>
  <si>
    <t>1.1.3</t>
  </si>
  <si>
    <t>1.1.4</t>
  </si>
  <si>
    <t>1.2</t>
  </si>
  <si>
    <t xml:space="preserve">от электростанций ПЭ </t>
  </si>
  <si>
    <t>1.3</t>
  </si>
  <si>
    <t>от других поставщиков (в т.ч. с оптового рынка)</t>
  </si>
  <si>
    <t>1.4</t>
  </si>
  <si>
    <t xml:space="preserve">поступление эл. энергии от других организаций </t>
  </si>
  <si>
    <t>2</t>
  </si>
  <si>
    <t xml:space="preserve">Потери электроэнергии в сети </t>
  </si>
  <si>
    <t>2.1</t>
  </si>
  <si>
    <t>то же в % (п.2/п.1)</t>
  </si>
  <si>
    <t>%</t>
  </si>
  <si>
    <t>3</t>
  </si>
  <si>
    <t>Расход электроэнергии на произв и хознужды</t>
  </si>
  <si>
    <t>4</t>
  </si>
  <si>
    <t>Полезный отпуск из сети потребителям услуг</t>
  </si>
  <si>
    <t>4.1</t>
  </si>
  <si>
    <t>потребителям ээ за исключением указанных в п. 4.2</t>
  </si>
  <si>
    <t>4.1.1</t>
  </si>
  <si>
    <t>в т.ч. потребителям, присоединенным к центру питания на генераторном напряжении</t>
  </si>
  <si>
    <t>4.2</t>
  </si>
  <si>
    <t>населению (для распределения перекрестного субсидирования), в том числе:</t>
  </si>
  <si>
    <t>4.2.1</t>
  </si>
  <si>
    <t>полезный отпуск населению</t>
  </si>
  <si>
    <t>Справочно</t>
  </si>
  <si>
    <t xml:space="preserve">Баланс электрической энергии </t>
  </si>
  <si>
    <t>ООО ИЦ "Сибирьэнергия"
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</si>
</sst>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" x14ac:knownFonts="1"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4" fontId="0" fillId="0" borderId="1" xfId="0" applyNumberFormat="1" applyFont="1" applyBorder="1" applyAlignment="1">
      <alignment horizontal="right" vertical="center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0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 applyProtection="1">
      <protection locked="0"/>
    </xf>
    <xf numFmtId="4" fontId="0" fillId="2" borderId="1" xfId="0" applyNumberFormat="1" applyFont="1" applyFill="1" applyBorder="1" applyAlignment="1"/>
    <xf numFmtId="0" fontId="0" fillId="0" borderId="1" xfId="0" applyFont="1" applyBorder="1" applyAlignment="1">
      <alignment wrapText="1"/>
    </xf>
    <xf numFmtId="4" fontId="0" fillId="3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" fontId="1" fillId="3" borderId="1" xfId="0" applyNumberFormat="1" applyFont="1" applyFill="1" applyBorder="1" applyAlignment="1" applyProtection="1">
      <protection locked="0"/>
    </xf>
    <xf numFmtId="0" fontId="1" fillId="0" borderId="0" xfId="0" applyFont="1" applyAlignment="1"/>
    <xf numFmtId="0" fontId="1" fillId="0" borderId="0" xfId="0" applyFont="1"/>
    <xf numFmtId="0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85;&#1086;&#1088;&#1084;&#1072;&#1090;&#1080;&#1074;%20&#1064;&#1080;&#1075;&#1072;&#1077;&#1074;/000_&#1089;%202021%20&#1075;&#1086;&#1076;/01_&#1069;&#1083;&#1077;&#1082;&#1090;&#1088;&#1086;&#1101;&#1085;&#1077;&#1088;&#1075;&#1077;&#1090;&#1080;&#1082;&#1072;/01_&#1058;&#1072;&#1088;&#1080;&#1092;%20&#1085;&#1072;%202021%20&#1075;&#1086;&#1076;/&#1092;&#1086;&#1088;&#1084;&#1072;%20&#1060;&#1040;&#1057;%20&#1074;&#1089;&#1077;%20&#1086;&#1073;&#1098;&#1077;&#1082;&#1090;&#1099;%20&#1080;%20&#1073;&#1072;&#1083;&#1072;&#1085;&#1089;%20&#1101;_&#1101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85;&#1086;&#1088;&#1084;&#1072;&#1090;&#1080;&#1074;%20&#1064;&#1080;&#1075;&#1072;&#1077;&#1074;/2_2020%20&#1075;&#1086;&#1076;/&#1054;&#1090;&#1095;&#1077;&#1090;%20&#1048;&#1040;&#1057;%20&#1087;&#1086;%20&#1101;&#1083;&#1077;&#1082;&#1090;&#1088;&#1086;&#1101;&#1085;&#1077;&#1088;&#1075;&#1077;&#1090;&#1080;&#1082;&#1077;/01_&#1041;&#1072;&#1083;&#1072;&#1085;&#1089;%20&#1101;&#1101;%20&#1060;&#1040;&#1057;_&#1057;&#1084;&#1080;&#1088;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босновывающие материалы"/>
      <sheetName val="Основные показатели"/>
      <sheetName val="ДПР"/>
      <sheetName val="Расчет НВВ (индексация)"/>
      <sheetName val="Расчет уе (ВЛ,КЛ)"/>
      <sheetName val="Расчет уе (ТП,КТП,РП)"/>
      <sheetName val="Баланс ЭЭ"/>
      <sheetName val="Баланс М"/>
      <sheetName val="ФОТ"/>
      <sheetName val="ИПР"/>
      <sheetName val="et_union_hor"/>
      <sheetName val="Аренда1"/>
      <sheetName val="Аренда2"/>
      <sheetName val="Прочие договоры"/>
      <sheetName val="Амортизация"/>
      <sheetName val="Лизинг"/>
      <sheetName val="Выпадающие ТП"/>
      <sheetName val="Трансп.налог"/>
      <sheetName val="Налог на имущество"/>
      <sheetName val="Налог на прибыль"/>
      <sheetName val="Комментарии"/>
      <sheetName val="Проверка"/>
      <sheetName val="TEHSHEET"/>
      <sheetName val="REESTR_ORG"/>
      <sheetName val="OKOPF"/>
      <sheetName val="GUID_META_DATA"/>
      <sheetName val="modfrmRegion"/>
      <sheetName val="modfrmReestr"/>
      <sheetName val="modHTTP"/>
      <sheetName val="modCheckCyan"/>
      <sheetName val="modList01"/>
      <sheetName val="AllSheetsInThisWorkbook"/>
      <sheetName val="modReestr"/>
      <sheetName val="modfrmCheckUpdates"/>
      <sheetName val="modClassifierValidate"/>
      <sheetName val="modHyp"/>
      <sheetName val="modInstruction"/>
      <sheetName val="modProv"/>
      <sheetName val="modProvGeneralProc"/>
      <sheetName val="modUpdTemplMain"/>
      <sheetName val="modThisWorkbook"/>
      <sheetName val="modList00"/>
      <sheetName val="modList02"/>
      <sheetName val="modList03"/>
      <sheetName val="modList04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7"/>
    </sheetNames>
    <sheetDataSet>
      <sheetData sheetId="0"/>
      <sheetData sheetId="1"/>
      <sheetData sheetId="2">
        <row r="17">
          <cell r="F17" t="str">
            <v>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ЭЭ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D26"/>
  <sheetViews>
    <sheetView tabSelected="1" workbookViewId="0">
      <selection activeCell="A3" sqref="A3:DD3"/>
    </sheetView>
  </sheetViews>
  <sheetFormatPr defaultRowHeight="12" x14ac:dyDescent="0.2"/>
  <cols>
    <col min="2" max="2" width="50" customWidth="1"/>
    <col min="4" max="93" width="0" hidden="1" customWidth="1"/>
  </cols>
  <sheetData>
    <row r="2" spans="1:108" ht="15" x14ac:dyDescent="0.2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</row>
    <row r="3" spans="1:108" ht="29.25" customHeight="1" x14ac:dyDescent="0.2">
      <c r="A3" s="40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</row>
    <row r="4" spans="1:108" ht="12.75" thickBot="1" x14ac:dyDescent="0.25"/>
    <row r="5" spans="1:108" ht="12" customHeight="1" thickTop="1" thickBot="1" x14ac:dyDescent="0.25">
      <c r="A5" s="43" t="s">
        <v>0</v>
      </c>
      <c r="B5" s="44" t="s">
        <v>1</v>
      </c>
      <c r="C5" s="44" t="s">
        <v>2</v>
      </c>
      <c r="D5" s="41" t="str">
        <f>"ТБР, "&amp;god-3&amp; " год"</f>
        <v>ТБР, 2018 год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 t="str">
        <f>"Фактический показатель, "&amp;god-3&amp;" год"</f>
        <v>Фактический показатель, 2018 год</v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1" t="str">
        <f>"ТБР, "&amp;god-2&amp; " год"</f>
        <v>ТБР, 2019 год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31" t="str">
        <f>"Фактический показатель, "&amp;god-2&amp;" год"</f>
        <v>Фактический показатель, 2019 год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41" t="str">
        <f>"ТБР, "&amp;god-1&amp; " год"</f>
        <v>ТБР, 2020 год</v>
      </c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2" t="str">
        <f>"Ожидаемый факт, " &amp;god-1&amp;" год"</f>
        <v>Ожидаемый факт, 2020 год</v>
      </c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 t="str">
        <f>"Заявка (предложение), на очередной период регулирования, " &amp; god&amp; " год"</f>
        <v>Заявка (предложение), на очередной период регулирования, 2021 год</v>
      </c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ht="12" customHeight="1" thickTop="1" thickBot="1" x14ac:dyDescent="0.25">
      <c r="A6" s="43"/>
      <c r="B6" s="44"/>
      <c r="C6" s="44"/>
      <c r="D6" s="45" t="s">
        <v>3</v>
      </c>
      <c r="E6" s="45"/>
      <c r="F6" s="45"/>
      <c r="G6" s="45"/>
      <c r="H6" s="45"/>
      <c r="I6" s="45" t="s">
        <v>4</v>
      </c>
      <c r="J6" s="45"/>
      <c r="K6" s="45"/>
      <c r="L6" s="45"/>
      <c r="M6" s="45"/>
      <c r="N6" s="45" t="s">
        <v>5</v>
      </c>
      <c r="O6" s="45"/>
      <c r="P6" s="45"/>
      <c r="Q6" s="45"/>
      <c r="R6" s="45"/>
      <c r="S6" s="45" t="s">
        <v>3</v>
      </c>
      <c r="T6" s="45"/>
      <c r="U6" s="45"/>
      <c r="V6" s="45"/>
      <c r="W6" s="45"/>
      <c r="X6" s="45" t="s">
        <v>4</v>
      </c>
      <c r="Y6" s="45"/>
      <c r="Z6" s="45"/>
      <c r="AA6" s="45"/>
      <c r="AB6" s="45"/>
      <c r="AC6" s="45" t="s">
        <v>5</v>
      </c>
      <c r="AD6" s="45"/>
      <c r="AE6" s="45"/>
      <c r="AF6" s="45"/>
      <c r="AG6" s="45"/>
      <c r="AH6" s="32" t="s">
        <v>3</v>
      </c>
      <c r="AI6" s="32"/>
      <c r="AJ6" s="32"/>
      <c r="AK6" s="32"/>
      <c r="AL6" s="32"/>
      <c r="AM6" s="32" t="s">
        <v>4</v>
      </c>
      <c r="AN6" s="32"/>
      <c r="AO6" s="32"/>
      <c r="AP6" s="32"/>
      <c r="AQ6" s="32"/>
      <c r="AR6" s="32" t="s">
        <v>5</v>
      </c>
      <c r="AS6" s="32"/>
      <c r="AT6" s="32"/>
      <c r="AU6" s="32"/>
      <c r="AV6" s="32"/>
      <c r="AW6" s="45" t="s">
        <v>3</v>
      </c>
      <c r="AX6" s="45"/>
      <c r="AY6" s="45"/>
      <c r="AZ6" s="45"/>
      <c r="BA6" s="45"/>
      <c r="BB6" s="45" t="s">
        <v>4</v>
      </c>
      <c r="BC6" s="45"/>
      <c r="BD6" s="45"/>
      <c r="BE6" s="45"/>
      <c r="BF6" s="45"/>
      <c r="BG6" s="45" t="s">
        <v>5</v>
      </c>
      <c r="BH6" s="45"/>
      <c r="BI6" s="45"/>
      <c r="BJ6" s="45"/>
      <c r="BK6" s="45"/>
      <c r="BL6" s="45" t="s">
        <v>3</v>
      </c>
      <c r="BM6" s="44"/>
      <c r="BN6" s="44"/>
      <c r="BO6" s="44"/>
      <c r="BP6" s="44"/>
      <c r="BQ6" s="45" t="s">
        <v>4</v>
      </c>
      <c r="BR6" s="44"/>
      <c r="BS6" s="44"/>
      <c r="BT6" s="44"/>
      <c r="BU6" s="44"/>
      <c r="BV6" s="45" t="s">
        <v>5</v>
      </c>
      <c r="BW6" s="44"/>
      <c r="BX6" s="44"/>
      <c r="BY6" s="44"/>
      <c r="BZ6" s="44"/>
      <c r="CA6" s="45" t="s">
        <v>3</v>
      </c>
      <c r="CB6" s="44"/>
      <c r="CC6" s="44"/>
      <c r="CD6" s="44"/>
      <c r="CE6" s="44"/>
      <c r="CF6" s="45" t="s">
        <v>4</v>
      </c>
      <c r="CG6" s="44"/>
      <c r="CH6" s="44"/>
      <c r="CI6" s="44"/>
      <c r="CJ6" s="44"/>
      <c r="CK6" s="45" t="s">
        <v>5</v>
      </c>
      <c r="CL6" s="44"/>
      <c r="CM6" s="44"/>
      <c r="CN6" s="44"/>
      <c r="CO6" s="44"/>
      <c r="CP6" s="45" t="s">
        <v>3</v>
      </c>
      <c r="CQ6" s="44"/>
      <c r="CR6" s="44"/>
      <c r="CS6" s="44"/>
      <c r="CT6" s="44"/>
      <c r="CU6" s="45" t="s">
        <v>4</v>
      </c>
      <c r="CV6" s="44"/>
      <c r="CW6" s="44"/>
      <c r="CX6" s="44"/>
      <c r="CY6" s="44"/>
      <c r="CZ6" s="45" t="s">
        <v>5</v>
      </c>
      <c r="DA6" s="44"/>
      <c r="DB6" s="44"/>
      <c r="DC6" s="44"/>
      <c r="DD6" s="44"/>
    </row>
    <row r="7" spans="1:108" ht="13.5" thickTop="1" thickBot="1" x14ac:dyDescent="0.25">
      <c r="A7" s="43"/>
      <c r="B7" s="44"/>
      <c r="C7" s="44"/>
      <c r="D7" s="33" t="s">
        <v>6</v>
      </c>
      <c r="E7" s="33" t="s">
        <v>7</v>
      </c>
      <c r="F7" s="33" t="s">
        <v>8</v>
      </c>
      <c r="G7" s="33" t="s">
        <v>9</v>
      </c>
      <c r="H7" s="33" t="s">
        <v>10</v>
      </c>
      <c r="I7" s="33" t="s">
        <v>6</v>
      </c>
      <c r="J7" s="33" t="s">
        <v>7</v>
      </c>
      <c r="K7" s="33" t="s">
        <v>8</v>
      </c>
      <c r="L7" s="33" t="s">
        <v>9</v>
      </c>
      <c r="M7" s="33" t="s">
        <v>10</v>
      </c>
      <c r="N7" s="33" t="s">
        <v>6</v>
      </c>
      <c r="O7" s="33" t="s">
        <v>7</v>
      </c>
      <c r="P7" s="33" t="s">
        <v>8</v>
      </c>
      <c r="Q7" s="33" t="s">
        <v>9</v>
      </c>
      <c r="R7" s="33" t="s">
        <v>10</v>
      </c>
      <c r="S7" s="33" t="s">
        <v>6</v>
      </c>
      <c r="T7" s="33" t="s">
        <v>7</v>
      </c>
      <c r="U7" s="33" t="s">
        <v>8</v>
      </c>
      <c r="V7" s="33" t="s">
        <v>9</v>
      </c>
      <c r="W7" s="33" t="s">
        <v>10</v>
      </c>
      <c r="X7" s="33" t="s">
        <v>6</v>
      </c>
      <c r="Y7" s="33" t="s">
        <v>7</v>
      </c>
      <c r="Z7" s="33" t="s">
        <v>8</v>
      </c>
      <c r="AA7" s="33" t="s">
        <v>9</v>
      </c>
      <c r="AB7" s="33" t="s">
        <v>10</v>
      </c>
      <c r="AC7" s="33" t="s">
        <v>6</v>
      </c>
      <c r="AD7" s="33" t="s">
        <v>7</v>
      </c>
      <c r="AE7" s="33" t="s">
        <v>8</v>
      </c>
      <c r="AF7" s="33" t="s">
        <v>9</v>
      </c>
      <c r="AG7" s="33" t="s">
        <v>10</v>
      </c>
      <c r="AH7" s="33" t="s">
        <v>6</v>
      </c>
      <c r="AI7" s="33" t="s">
        <v>7</v>
      </c>
      <c r="AJ7" s="33" t="s">
        <v>8</v>
      </c>
      <c r="AK7" s="33" t="s">
        <v>9</v>
      </c>
      <c r="AL7" s="33" t="s">
        <v>10</v>
      </c>
      <c r="AM7" s="33" t="s">
        <v>6</v>
      </c>
      <c r="AN7" s="33" t="s">
        <v>7</v>
      </c>
      <c r="AO7" s="33" t="s">
        <v>8</v>
      </c>
      <c r="AP7" s="33" t="s">
        <v>9</v>
      </c>
      <c r="AQ7" s="33" t="s">
        <v>10</v>
      </c>
      <c r="AR7" s="33" t="s">
        <v>6</v>
      </c>
      <c r="AS7" s="33" t="s">
        <v>7</v>
      </c>
      <c r="AT7" s="33" t="s">
        <v>8</v>
      </c>
      <c r="AU7" s="33" t="s">
        <v>9</v>
      </c>
      <c r="AV7" s="33" t="s">
        <v>10</v>
      </c>
      <c r="AW7" s="33" t="s">
        <v>6</v>
      </c>
      <c r="AX7" s="33" t="s">
        <v>7</v>
      </c>
      <c r="AY7" s="33" t="s">
        <v>8</v>
      </c>
      <c r="AZ7" s="33" t="s">
        <v>9</v>
      </c>
      <c r="BA7" s="33" t="s">
        <v>10</v>
      </c>
      <c r="BB7" s="33" t="s">
        <v>6</v>
      </c>
      <c r="BC7" s="33" t="s">
        <v>7</v>
      </c>
      <c r="BD7" s="33" t="s">
        <v>8</v>
      </c>
      <c r="BE7" s="33" t="s">
        <v>9</v>
      </c>
      <c r="BF7" s="33" t="s">
        <v>10</v>
      </c>
      <c r="BG7" s="33" t="s">
        <v>6</v>
      </c>
      <c r="BH7" s="33" t="s">
        <v>7</v>
      </c>
      <c r="BI7" s="33" t="s">
        <v>8</v>
      </c>
      <c r="BJ7" s="33" t="s">
        <v>9</v>
      </c>
      <c r="BK7" s="33" t="s">
        <v>10</v>
      </c>
      <c r="BL7" s="33" t="s">
        <v>6</v>
      </c>
      <c r="BM7" s="33" t="s">
        <v>7</v>
      </c>
      <c r="BN7" s="33" t="s">
        <v>8</v>
      </c>
      <c r="BO7" s="33" t="s">
        <v>9</v>
      </c>
      <c r="BP7" s="33" t="s">
        <v>10</v>
      </c>
      <c r="BQ7" s="33" t="s">
        <v>6</v>
      </c>
      <c r="BR7" s="33" t="s">
        <v>7</v>
      </c>
      <c r="BS7" s="33" t="s">
        <v>8</v>
      </c>
      <c r="BT7" s="33" t="s">
        <v>9</v>
      </c>
      <c r="BU7" s="33" t="s">
        <v>10</v>
      </c>
      <c r="BV7" s="33" t="s">
        <v>6</v>
      </c>
      <c r="BW7" s="33" t="s">
        <v>7</v>
      </c>
      <c r="BX7" s="33" t="s">
        <v>8</v>
      </c>
      <c r="BY7" s="33" t="s">
        <v>9</v>
      </c>
      <c r="BZ7" s="33" t="s">
        <v>10</v>
      </c>
      <c r="CA7" s="33" t="s">
        <v>6</v>
      </c>
      <c r="CB7" s="33" t="s">
        <v>7</v>
      </c>
      <c r="CC7" s="33" t="s">
        <v>8</v>
      </c>
      <c r="CD7" s="33" t="s">
        <v>9</v>
      </c>
      <c r="CE7" s="33" t="s">
        <v>10</v>
      </c>
      <c r="CF7" s="33" t="s">
        <v>6</v>
      </c>
      <c r="CG7" s="33" t="s">
        <v>7</v>
      </c>
      <c r="CH7" s="33" t="s">
        <v>8</v>
      </c>
      <c r="CI7" s="33" t="s">
        <v>9</v>
      </c>
      <c r="CJ7" s="33" t="s">
        <v>10</v>
      </c>
      <c r="CK7" s="33" t="s">
        <v>6</v>
      </c>
      <c r="CL7" s="33" t="s">
        <v>7</v>
      </c>
      <c r="CM7" s="33" t="s">
        <v>8</v>
      </c>
      <c r="CN7" s="33" t="s">
        <v>9</v>
      </c>
      <c r="CO7" s="33" t="s">
        <v>10</v>
      </c>
      <c r="CP7" s="33" t="s">
        <v>6</v>
      </c>
      <c r="CQ7" s="33" t="s">
        <v>7</v>
      </c>
      <c r="CR7" s="33" t="s">
        <v>8</v>
      </c>
      <c r="CS7" s="33" t="s">
        <v>9</v>
      </c>
      <c r="CT7" s="33" t="s">
        <v>10</v>
      </c>
      <c r="CU7" s="33" t="s">
        <v>6</v>
      </c>
      <c r="CV7" s="33" t="s">
        <v>7</v>
      </c>
      <c r="CW7" s="33" t="s">
        <v>8</v>
      </c>
      <c r="CX7" s="33" t="s">
        <v>9</v>
      </c>
      <c r="CY7" s="33" t="s">
        <v>10</v>
      </c>
      <c r="CZ7" s="33" t="s">
        <v>6</v>
      </c>
      <c r="DA7" s="33" t="s">
        <v>7</v>
      </c>
      <c r="DB7" s="33" t="s">
        <v>8</v>
      </c>
      <c r="DC7" s="33" t="s">
        <v>9</v>
      </c>
      <c r="DD7" s="33" t="s">
        <v>10</v>
      </c>
    </row>
    <row r="8" spans="1:108" s="30" customFormat="1" ht="12.75" thickTop="1" x14ac:dyDescent="0.2">
      <c r="A8" s="34" t="s">
        <v>11</v>
      </c>
      <c r="B8" s="35" t="s">
        <v>12</v>
      </c>
      <c r="C8" s="36" t="s">
        <v>13</v>
      </c>
      <c r="D8" s="37">
        <f t="shared" ref="D8:BO9" si="0">D9+D15+D16+D17</f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37">
        <f t="shared" si="0"/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 t="e">
        <f t="shared" si="0"/>
        <v>#REF!</v>
      </c>
      <c r="AI8" s="37" t="e">
        <f t="shared" si="0"/>
        <v>#REF!</v>
      </c>
      <c r="AJ8" s="37" t="e">
        <f t="shared" si="0"/>
        <v>#REF!</v>
      </c>
      <c r="AK8" s="37" t="e">
        <f t="shared" si="0"/>
        <v>#REF!</v>
      </c>
      <c r="AL8" s="37" t="e">
        <f t="shared" si="0"/>
        <v>#REF!</v>
      </c>
      <c r="AM8" s="37">
        <f t="shared" si="0"/>
        <v>12.937000000000001</v>
      </c>
      <c r="AN8" s="37">
        <f t="shared" si="0"/>
        <v>2.6539999999999999</v>
      </c>
      <c r="AO8" s="37">
        <f t="shared" si="0"/>
        <v>0</v>
      </c>
      <c r="AP8" s="37">
        <f t="shared" si="0"/>
        <v>6.7709999999999999</v>
      </c>
      <c r="AQ8" s="37">
        <f t="shared" si="0"/>
        <v>3.512</v>
      </c>
      <c r="AR8" s="37">
        <f t="shared" si="0"/>
        <v>3.3439999999999999</v>
      </c>
      <c r="AS8" s="37">
        <f t="shared" si="0"/>
        <v>0.126</v>
      </c>
      <c r="AT8" s="37">
        <f t="shared" si="0"/>
        <v>0</v>
      </c>
      <c r="AU8" s="37">
        <f t="shared" si="0"/>
        <v>1.363</v>
      </c>
      <c r="AV8" s="37">
        <f t="shared" si="0"/>
        <v>1.855</v>
      </c>
      <c r="AW8" s="37">
        <f t="shared" si="0"/>
        <v>18.007999999999999</v>
      </c>
      <c r="AX8" s="37">
        <f t="shared" si="0"/>
        <v>2.948</v>
      </c>
      <c r="AY8" s="37">
        <f t="shared" si="0"/>
        <v>0</v>
      </c>
      <c r="AZ8" s="37">
        <f t="shared" si="0"/>
        <v>9.4149999999999991</v>
      </c>
      <c r="BA8" s="37">
        <f t="shared" si="0"/>
        <v>5.6449999999999996</v>
      </c>
      <c r="BB8" s="37">
        <f t="shared" si="0"/>
        <v>18.007999999999999</v>
      </c>
      <c r="BC8" s="37">
        <f t="shared" si="0"/>
        <v>2.948</v>
      </c>
      <c r="BD8" s="37">
        <f t="shared" si="0"/>
        <v>0</v>
      </c>
      <c r="BE8" s="37">
        <f t="shared" si="0"/>
        <v>9.4149999999999991</v>
      </c>
      <c r="BF8" s="37">
        <f t="shared" si="0"/>
        <v>5.6449999999999996</v>
      </c>
      <c r="BG8" s="37">
        <f t="shared" si="0"/>
        <v>2.3899999999999997</v>
      </c>
      <c r="BH8" s="37">
        <f t="shared" si="0"/>
        <v>0.313</v>
      </c>
      <c r="BI8" s="37">
        <f t="shared" si="0"/>
        <v>0</v>
      </c>
      <c r="BJ8" s="37">
        <f t="shared" si="0"/>
        <v>1.006</v>
      </c>
      <c r="BK8" s="37">
        <f t="shared" si="0"/>
        <v>1.071</v>
      </c>
      <c r="BL8" s="37" t="e">
        <f t="shared" si="0"/>
        <v>#REF!</v>
      </c>
      <c r="BM8" s="37" t="e">
        <f t="shared" si="0"/>
        <v>#REF!</v>
      </c>
      <c r="BN8" s="37" t="e">
        <f t="shared" si="0"/>
        <v>#REF!</v>
      </c>
      <c r="BO8" s="37" t="e">
        <f t="shared" si="0"/>
        <v>#REF!</v>
      </c>
      <c r="BP8" s="37" t="e">
        <f t="shared" ref="BP8:DD9" si="1">BP9+BP15+BP16+BP17</f>
        <v>#REF!</v>
      </c>
      <c r="BQ8" s="37" t="e">
        <f t="shared" si="1"/>
        <v>#REF!</v>
      </c>
      <c r="BR8" s="37" t="e">
        <f t="shared" si="1"/>
        <v>#REF!</v>
      </c>
      <c r="BS8" s="37" t="e">
        <f t="shared" si="1"/>
        <v>#REF!</v>
      </c>
      <c r="BT8" s="37" t="e">
        <f t="shared" si="1"/>
        <v>#REF!</v>
      </c>
      <c r="BU8" s="37" t="e">
        <f t="shared" si="1"/>
        <v>#REF!</v>
      </c>
      <c r="BV8" s="37" t="e">
        <f t="shared" si="1"/>
        <v>#REF!</v>
      </c>
      <c r="BW8" s="37" t="e">
        <f t="shared" si="1"/>
        <v>#REF!</v>
      </c>
      <c r="BX8" s="37" t="e">
        <f t="shared" si="1"/>
        <v>#REF!</v>
      </c>
      <c r="BY8" s="37" t="e">
        <f t="shared" si="1"/>
        <v>#REF!</v>
      </c>
      <c r="BZ8" s="37" t="e">
        <f t="shared" si="1"/>
        <v>#REF!</v>
      </c>
      <c r="CA8" s="37">
        <f t="shared" si="1"/>
        <v>18.625</v>
      </c>
      <c r="CB8" s="37">
        <f t="shared" si="1"/>
        <v>2.57</v>
      </c>
      <c r="CC8" s="37">
        <f t="shared" si="1"/>
        <v>0</v>
      </c>
      <c r="CD8" s="37">
        <f t="shared" si="1"/>
        <v>6.8905000000000003</v>
      </c>
      <c r="CE8" s="37">
        <f t="shared" si="1"/>
        <v>9.1645000000000003</v>
      </c>
      <c r="CF8" s="37">
        <f t="shared" si="1"/>
        <v>18.625</v>
      </c>
      <c r="CG8" s="37">
        <f t="shared" si="1"/>
        <v>2.57</v>
      </c>
      <c r="CH8" s="37">
        <f t="shared" si="1"/>
        <v>0</v>
      </c>
      <c r="CI8" s="37">
        <f t="shared" si="1"/>
        <v>6.8905000000000003</v>
      </c>
      <c r="CJ8" s="37">
        <f t="shared" si="1"/>
        <v>9.1645000000000003</v>
      </c>
      <c r="CK8" s="37">
        <f t="shared" si="1"/>
        <v>4.7140000000000004</v>
      </c>
      <c r="CL8" s="37">
        <f t="shared" si="1"/>
        <v>0.26</v>
      </c>
      <c r="CM8" s="37">
        <f t="shared" si="1"/>
        <v>0</v>
      </c>
      <c r="CN8" s="37">
        <f t="shared" si="1"/>
        <v>1.9810000000000001</v>
      </c>
      <c r="CO8" s="37">
        <f t="shared" si="1"/>
        <v>2.4729999999999999</v>
      </c>
      <c r="CP8" s="37">
        <f t="shared" si="1"/>
        <v>34.790999999999997</v>
      </c>
      <c r="CQ8" s="37">
        <f t="shared" si="1"/>
        <v>2.8570000000000002</v>
      </c>
      <c r="CR8" s="37">
        <f t="shared" si="1"/>
        <v>0</v>
      </c>
      <c r="CS8" s="37">
        <f t="shared" si="1"/>
        <v>14.696999999999999</v>
      </c>
      <c r="CT8" s="37">
        <f t="shared" si="1"/>
        <v>17.236999999999998</v>
      </c>
      <c r="CU8" s="37">
        <f t="shared" si="1"/>
        <v>34.790999999999997</v>
      </c>
      <c r="CV8" s="37">
        <f t="shared" si="1"/>
        <v>2.8570000000000002</v>
      </c>
      <c r="CW8" s="37">
        <f t="shared" si="1"/>
        <v>0</v>
      </c>
      <c r="CX8" s="37">
        <f t="shared" si="1"/>
        <v>14.696999999999999</v>
      </c>
      <c r="CY8" s="37">
        <f t="shared" si="1"/>
        <v>17.236999999999998</v>
      </c>
      <c r="CZ8" s="37">
        <f>CZ21+CZ18</f>
        <v>69.582000000000008</v>
      </c>
      <c r="DA8" s="37">
        <f t="shared" si="1"/>
        <v>0.72199999999999998</v>
      </c>
      <c r="DB8" s="37">
        <f t="shared" si="1"/>
        <v>0</v>
      </c>
      <c r="DC8" s="37">
        <f t="shared" si="1"/>
        <v>3.718</v>
      </c>
      <c r="DD8" s="38">
        <f t="shared" si="1"/>
        <v>4.3600000000000003</v>
      </c>
    </row>
    <row r="9" spans="1:108" x14ac:dyDescent="0.2">
      <c r="A9" s="2" t="s">
        <v>14</v>
      </c>
      <c r="B9" s="6" t="s">
        <v>15</v>
      </c>
      <c r="C9" s="4" t="s">
        <v>13</v>
      </c>
      <c r="D9" s="5">
        <f t="shared" ref="D9:M9" si="2">SUM(D11:D14)</f>
        <v>0</v>
      </c>
      <c r="E9" s="5">
        <f t="shared" si="2"/>
        <v>0</v>
      </c>
      <c r="F9" s="5">
        <f t="shared" si="2"/>
        <v>0</v>
      </c>
      <c r="G9" s="5">
        <f t="shared" si="2"/>
        <v>0</v>
      </c>
      <c r="H9" s="5">
        <f t="shared" si="2"/>
        <v>0</v>
      </c>
      <c r="I9" s="5">
        <f t="shared" si="2"/>
        <v>0</v>
      </c>
      <c r="J9" s="5">
        <f t="shared" si="2"/>
        <v>0</v>
      </c>
      <c r="K9" s="5">
        <f t="shared" si="2"/>
        <v>0</v>
      </c>
      <c r="L9" s="5">
        <f t="shared" si="2"/>
        <v>0</v>
      </c>
      <c r="M9" s="5">
        <f t="shared" si="2"/>
        <v>0</v>
      </c>
      <c r="N9" s="5">
        <f>N10+N16+N17+N18</f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5">
        <f t="shared" ref="S9:AB9" si="3">SUM(S11:S14)</f>
        <v>0</v>
      </c>
      <c r="T9" s="5">
        <f t="shared" si="3"/>
        <v>0</v>
      </c>
      <c r="U9" s="5">
        <f t="shared" si="3"/>
        <v>0</v>
      </c>
      <c r="V9" s="5">
        <f t="shared" si="3"/>
        <v>0</v>
      </c>
      <c r="W9" s="5">
        <f t="shared" si="3"/>
        <v>0</v>
      </c>
      <c r="X9" s="5">
        <f t="shared" si="3"/>
        <v>0</v>
      </c>
      <c r="Y9" s="5">
        <f t="shared" si="3"/>
        <v>0</v>
      </c>
      <c r="Z9" s="5">
        <f t="shared" si="3"/>
        <v>0</v>
      </c>
      <c r="AA9" s="5">
        <f t="shared" si="3"/>
        <v>0</v>
      </c>
      <c r="AB9" s="5">
        <f t="shared" si="3"/>
        <v>0</v>
      </c>
      <c r="AC9" s="5">
        <f>AC10+AC16+AC17+AC18</f>
        <v>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 t="e">
        <f t="shared" ref="AH9:AQ9" si="4">SUM(AH11:AH14)</f>
        <v>#REF!</v>
      </c>
      <c r="AI9" s="5" t="e">
        <f t="shared" si="4"/>
        <v>#REF!</v>
      </c>
      <c r="AJ9" s="5" t="e">
        <f t="shared" si="4"/>
        <v>#REF!</v>
      </c>
      <c r="AK9" s="5" t="e">
        <f t="shared" si="4"/>
        <v>#REF!</v>
      </c>
      <c r="AL9" s="5" t="e">
        <f t="shared" si="4"/>
        <v>#REF!</v>
      </c>
      <c r="AM9" s="5">
        <f t="shared" si="4"/>
        <v>12.937000000000001</v>
      </c>
      <c r="AN9" s="5">
        <f t="shared" si="4"/>
        <v>2.6539999999999999</v>
      </c>
      <c r="AO9" s="5">
        <f t="shared" si="4"/>
        <v>0</v>
      </c>
      <c r="AP9" s="5">
        <f t="shared" si="4"/>
        <v>6.7709999999999999</v>
      </c>
      <c r="AQ9" s="5">
        <f t="shared" si="4"/>
        <v>3.512</v>
      </c>
      <c r="AR9" s="5">
        <f>AR10+AR16+AR17+AR18</f>
        <v>3.3439999999999999</v>
      </c>
      <c r="AS9" s="5">
        <f t="shared" si="0"/>
        <v>0.126</v>
      </c>
      <c r="AT9" s="5">
        <f t="shared" si="0"/>
        <v>0</v>
      </c>
      <c r="AU9" s="5">
        <f t="shared" si="0"/>
        <v>1.363</v>
      </c>
      <c r="AV9" s="5">
        <f t="shared" si="0"/>
        <v>1.855</v>
      </c>
      <c r="AW9" s="5">
        <f t="shared" ref="AW9:BF9" si="5">SUM(AW11:AW14)</f>
        <v>18.007999999999999</v>
      </c>
      <c r="AX9" s="5">
        <f t="shared" si="5"/>
        <v>2.948</v>
      </c>
      <c r="AY9" s="5">
        <f t="shared" si="5"/>
        <v>0</v>
      </c>
      <c r="AZ9" s="5">
        <f t="shared" si="5"/>
        <v>9.4149999999999991</v>
      </c>
      <c r="BA9" s="5">
        <f t="shared" si="5"/>
        <v>5.6449999999999996</v>
      </c>
      <c r="BB9" s="5">
        <f t="shared" si="5"/>
        <v>18.007999999999999</v>
      </c>
      <c r="BC9" s="5">
        <f t="shared" si="5"/>
        <v>2.948</v>
      </c>
      <c r="BD9" s="5">
        <f t="shared" si="5"/>
        <v>0</v>
      </c>
      <c r="BE9" s="5">
        <f t="shared" si="5"/>
        <v>9.4149999999999991</v>
      </c>
      <c r="BF9" s="5">
        <f t="shared" si="5"/>
        <v>5.6449999999999996</v>
      </c>
      <c r="BG9" s="5">
        <f>BG10+BG16+BG17+BG18</f>
        <v>2.3899999999999997</v>
      </c>
      <c r="BH9" s="5">
        <f t="shared" si="0"/>
        <v>0.313</v>
      </c>
      <c r="BI9" s="5">
        <f t="shared" si="0"/>
        <v>0</v>
      </c>
      <c r="BJ9" s="5">
        <f t="shared" si="0"/>
        <v>1.006</v>
      </c>
      <c r="BK9" s="5">
        <f t="shared" si="0"/>
        <v>1.071</v>
      </c>
      <c r="BL9" s="5" t="e">
        <f t="shared" ref="BL9:BU9" si="6">SUM(BL11:BL14)</f>
        <v>#REF!</v>
      </c>
      <c r="BM9" s="5" t="e">
        <f t="shared" si="6"/>
        <v>#REF!</v>
      </c>
      <c r="BN9" s="5" t="e">
        <f t="shared" si="6"/>
        <v>#REF!</v>
      </c>
      <c r="BO9" s="5" t="e">
        <f t="shared" si="6"/>
        <v>#REF!</v>
      </c>
      <c r="BP9" s="5" t="e">
        <f t="shared" si="6"/>
        <v>#REF!</v>
      </c>
      <c r="BQ9" s="5" t="e">
        <f t="shared" si="6"/>
        <v>#REF!</v>
      </c>
      <c r="BR9" s="5" t="e">
        <f t="shared" si="6"/>
        <v>#REF!</v>
      </c>
      <c r="BS9" s="5" t="e">
        <f t="shared" si="6"/>
        <v>#REF!</v>
      </c>
      <c r="BT9" s="5" t="e">
        <f t="shared" si="6"/>
        <v>#REF!</v>
      </c>
      <c r="BU9" s="5" t="e">
        <f t="shared" si="6"/>
        <v>#REF!</v>
      </c>
      <c r="BV9" s="5" t="e">
        <f>BV10+BV16+BV17+BV18</f>
        <v>#REF!</v>
      </c>
      <c r="BW9" s="5" t="e">
        <f t="shared" si="1"/>
        <v>#REF!</v>
      </c>
      <c r="BX9" s="5" t="e">
        <f t="shared" si="1"/>
        <v>#REF!</v>
      </c>
      <c r="BY9" s="5" t="e">
        <f t="shared" si="1"/>
        <v>#REF!</v>
      </c>
      <c r="BZ9" s="5" t="e">
        <f t="shared" si="1"/>
        <v>#REF!</v>
      </c>
      <c r="CA9" s="5">
        <f t="shared" ref="CA9:CJ9" si="7">SUM(CA11:CA14)</f>
        <v>18.625</v>
      </c>
      <c r="CB9" s="5">
        <f t="shared" si="7"/>
        <v>2.57</v>
      </c>
      <c r="CC9" s="5">
        <f t="shared" si="7"/>
        <v>0</v>
      </c>
      <c r="CD9" s="5">
        <f t="shared" si="7"/>
        <v>6.8905000000000003</v>
      </c>
      <c r="CE9" s="5">
        <f t="shared" si="7"/>
        <v>9.1645000000000003</v>
      </c>
      <c r="CF9" s="5">
        <f t="shared" si="7"/>
        <v>18.625</v>
      </c>
      <c r="CG9" s="5">
        <f t="shared" si="7"/>
        <v>2.57</v>
      </c>
      <c r="CH9" s="5">
        <f t="shared" si="7"/>
        <v>0</v>
      </c>
      <c r="CI9" s="5">
        <f t="shared" si="7"/>
        <v>6.8905000000000003</v>
      </c>
      <c r="CJ9" s="5">
        <f t="shared" si="7"/>
        <v>9.1645000000000003</v>
      </c>
      <c r="CK9" s="5">
        <f>CK10+CK16+CK17+CK18</f>
        <v>4.7140000000000004</v>
      </c>
      <c r="CL9" s="5">
        <f t="shared" si="1"/>
        <v>0.26</v>
      </c>
      <c r="CM9" s="5">
        <f t="shared" si="1"/>
        <v>0</v>
      </c>
      <c r="CN9" s="5">
        <f t="shared" si="1"/>
        <v>1.9810000000000001</v>
      </c>
      <c r="CO9" s="5">
        <f t="shared" si="1"/>
        <v>2.4729999999999999</v>
      </c>
      <c r="CP9" s="5">
        <f t="shared" ref="CP9:CY9" si="8">SUM(CP11:CP14)</f>
        <v>34.790999999999997</v>
      </c>
      <c r="CQ9" s="5">
        <f t="shared" si="8"/>
        <v>2.8570000000000002</v>
      </c>
      <c r="CR9" s="5">
        <f t="shared" si="8"/>
        <v>0</v>
      </c>
      <c r="CS9" s="5">
        <f t="shared" si="8"/>
        <v>14.696999999999999</v>
      </c>
      <c r="CT9" s="5">
        <f t="shared" si="8"/>
        <v>17.236999999999998</v>
      </c>
      <c r="CU9" s="5">
        <f t="shared" si="8"/>
        <v>34.790999999999997</v>
      </c>
      <c r="CV9" s="5">
        <f t="shared" si="8"/>
        <v>2.8570000000000002</v>
      </c>
      <c r="CW9" s="5">
        <f t="shared" si="8"/>
        <v>0</v>
      </c>
      <c r="CX9" s="5">
        <f t="shared" si="8"/>
        <v>14.696999999999999</v>
      </c>
      <c r="CY9" s="5">
        <f t="shared" si="8"/>
        <v>17.236999999999998</v>
      </c>
      <c r="CZ9" s="5">
        <f>CZ10+CZ16+CZ17+CZ18</f>
        <v>8.8000000000000007</v>
      </c>
      <c r="DA9" s="5">
        <f t="shared" si="1"/>
        <v>0.72199999999999998</v>
      </c>
      <c r="DB9" s="5">
        <f t="shared" si="1"/>
        <v>0</v>
      </c>
      <c r="DC9" s="5">
        <f t="shared" si="1"/>
        <v>3.718</v>
      </c>
      <c r="DD9" s="5">
        <f t="shared" si="1"/>
        <v>4.3600000000000003</v>
      </c>
    </row>
    <row r="10" spans="1:108" x14ac:dyDescent="0.2">
      <c r="A10" s="2"/>
      <c r="B10" s="7" t="s">
        <v>16</v>
      </c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8" x14ac:dyDescent="0.2">
      <c r="A11" s="2" t="s">
        <v>17</v>
      </c>
      <c r="B11" s="7" t="s">
        <v>18</v>
      </c>
      <c r="C11" s="4" t="s">
        <v>13</v>
      </c>
      <c r="D11" s="5">
        <f t="shared" ref="D11:D17" si="9">SUM(E11:H11)</f>
        <v>0</v>
      </c>
      <c r="E11" s="9"/>
      <c r="F11" s="9"/>
      <c r="G11" s="9"/>
      <c r="H11" s="9"/>
      <c r="I11" s="5">
        <f t="shared" ref="I11:I17" si="10">SUM(J11:M11)</f>
        <v>0</v>
      </c>
      <c r="J11" s="9"/>
      <c r="K11" s="9"/>
      <c r="L11" s="9"/>
      <c r="M11" s="9"/>
      <c r="N11" s="5">
        <f t="shared" ref="N11:N17" si="11">SUM(O11:R11)</f>
        <v>0</v>
      </c>
      <c r="O11" s="10">
        <f>E11+J11</f>
        <v>0</v>
      </c>
      <c r="P11" s="10">
        <f>F11+K11</f>
        <v>0</v>
      </c>
      <c r="Q11" s="10">
        <f>G11+L11</f>
        <v>0</v>
      </c>
      <c r="R11" s="10">
        <f>H11+M11</f>
        <v>0</v>
      </c>
      <c r="S11" s="5">
        <f t="shared" ref="S11:S17" si="12">SUM(T11:W11)</f>
        <v>0</v>
      </c>
      <c r="T11" s="9"/>
      <c r="U11" s="9"/>
      <c r="V11" s="9"/>
      <c r="W11" s="9"/>
      <c r="X11" s="5">
        <f t="shared" ref="X11:X17" si="13">SUM(Y11:AB11)</f>
        <v>0</v>
      </c>
      <c r="Y11" s="9"/>
      <c r="Z11" s="9"/>
      <c r="AA11" s="9"/>
      <c r="AB11" s="9"/>
      <c r="AC11" s="5">
        <f t="shared" ref="AC11:AC17" si="14">SUM(AD11:AG11)</f>
        <v>0</v>
      </c>
      <c r="AD11" s="10">
        <f>T11+Y11</f>
        <v>0</v>
      </c>
      <c r="AE11" s="10">
        <f>U11+Z11</f>
        <v>0</v>
      </c>
      <c r="AF11" s="10">
        <f>V11+AA11</f>
        <v>0</v>
      </c>
      <c r="AG11" s="10">
        <f>W11+AB11</f>
        <v>0</v>
      </c>
      <c r="AH11" s="5" t="e">
        <f t="shared" ref="AH11:AH17" si="15">SUM(AI11:AL11)</f>
        <v>#REF!</v>
      </c>
      <c r="AI11" s="9" t="e">
        <f>'[2]Баланс ЭЭ'!AI11</f>
        <v>#REF!</v>
      </c>
      <c r="AJ11" s="9" t="e">
        <f>'[2]Баланс ЭЭ'!AJ11</f>
        <v>#REF!</v>
      </c>
      <c r="AK11" s="9" t="e">
        <f>'[2]Баланс ЭЭ'!AK11</f>
        <v>#REF!</v>
      </c>
      <c r="AL11" s="9" t="e">
        <f>'[2]Баланс ЭЭ'!AL11</f>
        <v>#REF!</v>
      </c>
      <c r="AM11" s="5">
        <f t="shared" ref="AM11:AM17" si="16">SUM(AN11:AQ11)</f>
        <v>2.6539999999999999</v>
      </c>
      <c r="AN11" s="9">
        <v>2.6539999999999999</v>
      </c>
      <c r="AO11" s="9">
        <v>0</v>
      </c>
      <c r="AP11" s="9">
        <v>0</v>
      </c>
      <c r="AQ11" s="9">
        <v>0</v>
      </c>
      <c r="AR11" s="5" t="e">
        <f t="shared" ref="AR11:AR17" si="17">SUM(AS11:AV11)</f>
        <v>#REF!</v>
      </c>
      <c r="AS11" s="10" t="e">
        <f>AI11+AN11</f>
        <v>#REF!</v>
      </c>
      <c r="AT11" s="10" t="e">
        <f>AJ11+AO11</f>
        <v>#REF!</v>
      </c>
      <c r="AU11" s="10" t="e">
        <f>AK11+AP11</f>
        <v>#REF!</v>
      </c>
      <c r="AV11" s="10" t="e">
        <f>AL11+AQ11</f>
        <v>#REF!</v>
      </c>
      <c r="AW11" s="5">
        <f t="shared" ref="AW11:AW17" si="18">SUM(AX11:BA11)</f>
        <v>2.948</v>
      </c>
      <c r="AX11" s="9">
        <v>2.948</v>
      </c>
      <c r="AY11" s="9">
        <v>0</v>
      </c>
      <c r="AZ11" s="9">
        <v>0</v>
      </c>
      <c r="BA11" s="9">
        <v>0</v>
      </c>
      <c r="BB11" s="5">
        <f t="shared" ref="BB11:BB17" si="19">SUM(BC11:BF11)</f>
        <v>2.948</v>
      </c>
      <c r="BC11" s="9">
        <v>2.948</v>
      </c>
      <c r="BD11" s="9">
        <v>0</v>
      </c>
      <c r="BE11" s="9">
        <v>0</v>
      </c>
      <c r="BF11" s="9">
        <v>0</v>
      </c>
      <c r="BG11" s="5">
        <f t="shared" ref="BG11:BG17" si="20">SUM(BH11:BK11)</f>
        <v>5.8959999999999999</v>
      </c>
      <c r="BH11" s="10">
        <f>AX11+BC11</f>
        <v>5.8959999999999999</v>
      </c>
      <c r="BI11" s="10">
        <f>AY11+BD11</f>
        <v>0</v>
      </c>
      <c r="BJ11" s="10">
        <f>AZ11+BE11</f>
        <v>0</v>
      </c>
      <c r="BK11" s="10">
        <f>BA11+BF11</f>
        <v>0</v>
      </c>
      <c r="BL11" s="5" t="e">
        <f t="shared" ref="BL11:BL17" si="21">SUM(BM11:BP11)</f>
        <v>#REF!</v>
      </c>
      <c r="BM11" s="9" t="e">
        <f>'[2]Баланс ЭЭ'!BM11</f>
        <v>#REF!</v>
      </c>
      <c r="BN11" s="9" t="e">
        <f>'[2]Баланс ЭЭ'!BN11</f>
        <v>#REF!</v>
      </c>
      <c r="BO11" s="9" t="e">
        <f>'[2]Баланс ЭЭ'!BO11</f>
        <v>#REF!</v>
      </c>
      <c r="BP11" s="9" t="e">
        <f>'[2]Баланс ЭЭ'!BP11</f>
        <v>#REF!</v>
      </c>
      <c r="BQ11" s="5" t="e">
        <f t="shared" ref="BQ11:BQ17" si="22">SUM(BR11:BU11)</f>
        <v>#REF!</v>
      </c>
      <c r="BR11" s="9" t="e">
        <f>'[2]Баланс ЭЭ'!BR11</f>
        <v>#REF!</v>
      </c>
      <c r="BS11" s="9" t="e">
        <f>'[2]Баланс ЭЭ'!BS11</f>
        <v>#REF!</v>
      </c>
      <c r="BT11" s="9" t="e">
        <f>'[2]Баланс ЭЭ'!BT11</f>
        <v>#REF!</v>
      </c>
      <c r="BU11" s="9" t="e">
        <f>'[2]Баланс ЭЭ'!BU11</f>
        <v>#REF!</v>
      </c>
      <c r="BV11" s="5" t="e">
        <f t="shared" ref="BV11:BV17" si="23">SUM(BW11:BZ11)</f>
        <v>#REF!</v>
      </c>
      <c r="BW11" s="10" t="e">
        <f>BM11+BR11</f>
        <v>#REF!</v>
      </c>
      <c r="BX11" s="10" t="e">
        <f>BN11+BS11</f>
        <v>#REF!</v>
      </c>
      <c r="BY11" s="10" t="e">
        <f>BO11+BT11</f>
        <v>#REF!</v>
      </c>
      <c r="BZ11" s="10" t="e">
        <f>BP11+BU11</f>
        <v>#REF!</v>
      </c>
      <c r="CA11" s="5">
        <f t="shared" ref="CA11:CA17" si="24">SUM(CB11:CE11)</f>
        <v>2.57</v>
      </c>
      <c r="CB11" s="9">
        <v>2.57</v>
      </c>
      <c r="CC11" s="9">
        <v>0</v>
      </c>
      <c r="CD11" s="9">
        <v>0</v>
      </c>
      <c r="CE11" s="9">
        <v>0</v>
      </c>
      <c r="CF11" s="5">
        <f t="shared" ref="CF11:CF17" si="25">SUM(CG11:CJ11)</f>
        <v>2.57</v>
      </c>
      <c r="CG11" s="9">
        <v>2.57</v>
      </c>
      <c r="CH11" s="9">
        <v>0</v>
      </c>
      <c r="CI11" s="9">
        <v>0</v>
      </c>
      <c r="CJ11" s="9">
        <v>0</v>
      </c>
      <c r="CK11" s="5">
        <f t="shared" ref="CK11:CK17" si="26">SUM(CL11:CO11)</f>
        <v>5.14</v>
      </c>
      <c r="CL11" s="10">
        <f>CB11+CG11</f>
        <v>5.14</v>
      </c>
      <c r="CM11" s="10">
        <f>CC11+CH11</f>
        <v>0</v>
      </c>
      <c r="CN11" s="10">
        <f>CD11+CI11</f>
        <v>0</v>
      </c>
      <c r="CO11" s="10">
        <f>CE11+CJ11</f>
        <v>0</v>
      </c>
      <c r="CP11" s="5">
        <f t="shared" ref="CP11:CP17" si="27">SUM(CQ11:CT11)</f>
        <v>2.8570000000000002</v>
      </c>
      <c r="CQ11" s="9">
        <v>2.8570000000000002</v>
      </c>
      <c r="CR11" s="9">
        <v>0</v>
      </c>
      <c r="CS11" s="9">
        <v>0</v>
      </c>
      <c r="CT11" s="9">
        <v>0</v>
      </c>
      <c r="CU11" s="5">
        <f t="shared" ref="CU11:CU17" si="28">SUM(CV11:CY11)</f>
        <v>2.8570000000000002</v>
      </c>
      <c r="CV11" s="9">
        <v>2.8570000000000002</v>
      </c>
      <c r="CW11" s="9">
        <v>0</v>
      </c>
      <c r="CX11" s="9">
        <v>0</v>
      </c>
      <c r="CY11" s="9">
        <v>0</v>
      </c>
      <c r="CZ11" s="5">
        <f t="shared" ref="CZ11:CZ17" si="29">SUM(DA11:DD11)</f>
        <v>5.7140000000000004</v>
      </c>
      <c r="DA11" s="10">
        <f>CQ11+CV11</f>
        <v>5.7140000000000004</v>
      </c>
      <c r="DB11" s="10">
        <f>CR11+CW11</f>
        <v>0</v>
      </c>
      <c r="DC11" s="10">
        <f>CS11+CX11</f>
        <v>0</v>
      </c>
      <c r="DD11" s="10">
        <f>CT11+CY11</f>
        <v>0</v>
      </c>
    </row>
    <row r="12" spans="1:108" x14ac:dyDescent="0.2">
      <c r="A12" s="2" t="s">
        <v>19</v>
      </c>
      <c r="B12" s="7" t="s">
        <v>7</v>
      </c>
      <c r="C12" s="4" t="s">
        <v>13</v>
      </c>
      <c r="D12" s="5">
        <f t="shared" si="9"/>
        <v>0</v>
      </c>
      <c r="E12" s="11"/>
      <c r="F12" s="9"/>
      <c r="G12" s="9"/>
      <c r="H12" s="11"/>
      <c r="I12" s="5">
        <f t="shared" si="10"/>
        <v>0</v>
      </c>
      <c r="J12" s="11"/>
      <c r="K12" s="9"/>
      <c r="L12" s="9"/>
      <c r="M12" s="11"/>
      <c r="N12" s="5">
        <f t="shared" si="11"/>
        <v>0</v>
      </c>
      <c r="O12" s="11"/>
      <c r="P12" s="10">
        <f>F12+K12</f>
        <v>0</v>
      </c>
      <c r="Q12" s="10">
        <f>G12+L12</f>
        <v>0</v>
      </c>
      <c r="R12" s="11"/>
      <c r="S12" s="5">
        <f t="shared" si="12"/>
        <v>0</v>
      </c>
      <c r="T12" s="11"/>
      <c r="U12" s="9"/>
      <c r="V12" s="9"/>
      <c r="W12" s="11"/>
      <c r="X12" s="5">
        <f t="shared" si="13"/>
        <v>0</v>
      </c>
      <c r="Y12" s="11"/>
      <c r="Z12" s="9"/>
      <c r="AA12" s="9"/>
      <c r="AB12" s="11"/>
      <c r="AC12" s="5">
        <f t="shared" si="14"/>
        <v>0</v>
      </c>
      <c r="AD12" s="11"/>
      <c r="AE12" s="10">
        <f>U12+Z12</f>
        <v>0</v>
      </c>
      <c r="AF12" s="10">
        <f>V12+AA12</f>
        <v>0</v>
      </c>
      <c r="AG12" s="11"/>
      <c r="AH12" s="5">
        <f t="shared" si="15"/>
        <v>0</v>
      </c>
      <c r="AI12" s="11"/>
      <c r="AJ12" s="9"/>
      <c r="AK12" s="9"/>
      <c r="AL12" s="11"/>
      <c r="AM12" s="5">
        <f t="shared" si="16"/>
        <v>0</v>
      </c>
      <c r="AN12" s="11"/>
      <c r="AO12" s="9"/>
      <c r="AP12" s="9"/>
      <c r="AQ12" s="11"/>
      <c r="AR12" s="5">
        <f t="shared" si="17"/>
        <v>0</v>
      </c>
      <c r="AS12" s="11"/>
      <c r="AT12" s="10">
        <f>AJ12+AO12</f>
        <v>0</v>
      </c>
      <c r="AU12" s="10">
        <f>AK12+AP12</f>
        <v>0</v>
      </c>
      <c r="AV12" s="11"/>
      <c r="AW12" s="5">
        <f t="shared" si="18"/>
        <v>0</v>
      </c>
      <c r="AX12" s="11"/>
      <c r="AY12" s="9"/>
      <c r="AZ12" s="9"/>
      <c r="BA12" s="11"/>
      <c r="BB12" s="5">
        <f t="shared" si="19"/>
        <v>0</v>
      </c>
      <c r="BC12" s="11"/>
      <c r="BD12" s="9"/>
      <c r="BE12" s="9"/>
      <c r="BF12" s="11"/>
      <c r="BG12" s="5">
        <f t="shared" si="20"/>
        <v>0</v>
      </c>
      <c r="BH12" s="11"/>
      <c r="BI12" s="10">
        <f>AY12+BD12</f>
        <v>0</v>
      </c>
      <c r="BJ12" s="10">
        <f>AZ12+BE12</f>
        <v>0</v>
      </c>
      <c r="BK12" s="11"/>
      <c r="BL12" s="5" t="e">
        <f t="shared" si="21"/>
        <v>#REF!</v>
      </c>
      <c r="BM12" s="11"/>
      <c r="BN12" s="9" t="e">
        <f>'[2]Баланс ЭЭ'!BN12</f>
        <v>#REF!</v>
      </c>
      <c r="BO12" s="9" t="e">
        <f>'[2]Баланс ЭЭ'!BO12</f>
        <v>#REF!</v>
      </c>
      <c r="BP12" s="11"/>
      <c r="BQ12" s="5" t="e">
        <f t="shared" si="22"/>
        <v>#REF!</v>
      </c>
      <c r="BR12" s="11"/>
      <c r="BS12" s="9" t="e">
        <f>'[2]Баланс ЭЭ'!BS12</f>
        <v>#REF!</v>
      </c>
      <c r="BT12" s="9" t="e">
        <f>'[2]Баланс ЭЭ'!BT12</f>
        <v>#REF!</v>
      </c>
      <c r="BU12" s="11"/>
      <c r="BV12" s="5" t="e">
        <f t="shared" si="23"/>
        <v>#REF!</v>
      </c>
      <c r="BW12" s="11"/>
      <c r="BX12" s="10" t="e">
        <f>BN12+BS12</f>
        <v>#REF!</v>
      </c>
      <c r="BY12" s="10" t="e">
        <f>BO12+BT12</f>
        <v>#REF!</v>
      </c>
      <c r="BZ12" s="11"/>
      <c r="CA12" s="5">
        <f t="shared" si="24"/>
        <v>0</v>
      </c>
      <c r="CB12" s="11"/>
      <c r="CC12" s="9">
        <v>0</v>
      </c>
      <c r="CD12" s="9">
        <v>0</v>
      </c>
      <c r="CE12" s="11"/>
      <c r="CF12" s="5">
        <f t="shared" si="25"/>
        <v>0</v>
      </c>
      <c r="CG12" s="11"/>
      <c r="CH12" s="9"/>
      <c r="CI12" s="9"/>
      <c r="CJ12" s="11"/>
      <c r="CK12" s="5">
        <f t="shared" si="26"/>
        <v>0</v>
      </c>
      <c r="CL12" s="11"/>
      <c r="CM12" s="10">
        <f>CC12+CH12</f>
        <v>0</v>
      </c>
      <c r="CN12" s="10">
        <f>CD12+CI12</f>
        <v>0</v>
      </c>
      <c r="CO12" s="11"/>
      <c r="CP12" s="5">
        <f t="shared" si="27"/>
        <v>0</v>
      </c>
      <c r="CQ12" s="11"/>
      <c r="CR12" s="9">
        <v>0</v>
      </c>
      <c r="CS12" s="9">
        <v>0</v>
      </c>
      <c r="CT12" s="11"/>
      <c r="CU12" s="5">
        <f t="shared" si="28"/>
        <v>0</v>
      </c>
      <c r="CV12" s="11"/>
      <c r="CW12" s="9">
        <v>0</v>
      </c>
      <c r="CX12" s="9">
        <v>0</v>
      </c>
      <c r="CY12" s="11"/>
      <c r="CZ12" s="5">
        <f t="shared" si="29"/>
        <v>0</v>
      </c>
      <c r="DA12" s="11"/>
      <c r="DB12" s="10">
        <f>CR12+CW12</f>
        <v>0</v>
      </c>
      <c r="DC12" s="10">
        <f>CS12+CX12</f>
        <v>0</v>
      </c>
      <c r="DD12" s="11"/>
    </row>
    <row r="13" spans="1:108" x14ac:dyDescent="0.2">
      <c r="A13" s="2" t="s">
        <v>20</v>
      </c>
      <c r="B13" s="7" t="s">
        <v>8</v>
      </c>
      <c r="C13" s="4" t="s">
        <v>13</v>
      </c>
      <c r="D13" s="5">
        <f t="shared" si="9"/>
        <v>0</v>
      </c>
      <c r="E13" s="11"/>
      <c r="F13" s="11"/>
      <c r="G13" s="9"/>
      <c r="H13" s="9"/>
      <c r="I13" s="5">
        <f t="shared" si="10"/>
        <v>0</v>
      </c>
      <c r="J13" s="11"/>
      <c r="K13" s="11"/>
      <c r="L13" s="9"/>
      <c r="M13" s="9"/>
      <c r="N13" s="5">
        <f t="shared" si="11"/>
        <v>0</v>
      </c>
      <c r="O13" s="11"/>
      <c r="P13" s="11"/>
      <c r="Q13" s="10">
        <f>G13+L13</f>
        <v>0</v>
      </c>
      <c r="R13" s="10">
        <f>H13+M13</f>
        <v>0</v>
      </c>
      <c r="S13" s="5">
        <f t="shared" si="12"/>
        <v>0</v>
      </c>
      <c r="T13" s="11"/>
      <c r="U13" s="11"/>
      <c r="V13" s="9"/>
      <c r="W13" s="9"/>
      <c r="X13" s="5">
        <f t="shared" si="13"/>
        <v>0</v>
      </c>
      <c r="Y13" s="11"/>
      <c r="Z13" s="11"/>
      <c r="AA13" s="9"/>
      <c r="AB13" s="9"/>
      <c r="AC13" s="5">
        <f t="shared" si="14"/>
        <v>0</v>
      </c>
      <c r="AD13" s="11"/>
      <c r="AE13" s="11"/>
      <c r="AF13" s="10">
        <f>V13+AA13</f>
        <v>0</v>
      </c>
      <c r="AG13" s="10">
        <f>W13+AB13</f>
        <v>0</v>
      </c>
      <c r="AH13" s="5">
        <f t="shared" si="15"/>
        <v>6.77</v>
      </c>
      <c r="AI13" s="11"/>
      <c r="AJ13" s="11"/>
      <c r="AK13" s="9">
        <v>6.77</v>
      </c>
      <c r="AL13" s="9"/>
      <c r="AM13" s="5">
        <f t="shared" si="16"/>
        <v>6.7709999999999999</v>
      </c>
      <c r="AN13" s="11"/>
      <c r="AO13" s="11"/>
      <c r="AP13" s="9">
        <v>6.7709999999999999</v>
      </c>
      <c r="AQ13" s="9"/>
      <c r="AR13" s="5">
        <f t="shared" si="17"/>
        <v>13.541</v>
      </c>
      <c r="AS13" s="11"/>
      <c r="AT13" s="11"/>
      <c r="AU13" s="10">
        <f>AK13+AP13</f>
        <v>13.541</v>
      </c>
      <c r="AV13" s="10">
        <f>AL13+AQ13</f>
        <v>0</v>
      </c>
      <c r="AW13" s="5">
        <f t="shared" si="18"/>
        <v>9.4149999999999991</v>
      </c>
      <c r="AX13" s="11"/>
      <c r="AY13" s="11"/>
      <c r="AZ13" s="9">
        <v>9.4149999999999991</v>
      </c>
      <c r="BA13" s="9"/>
      <c r="BB13" s="5">
        <f t="shared" si="19"/>
        <v>9.4149999999999991</v>
      </c>
      <c r="BC13" s="11"/>
      <c r="BD13" s="11"/>
      <c r="BE13" s="9">
        <v>9.4149999999999991</v>
      </c>
      <c r="BF13" s="9"/>
      <c r="BG13" s="5">
        <f t="shared" si="20"/>
        <v>18.829999999999998</v>
      </c>
      <c r="BH13" s="11"/>
      <c r="BI13" s="11"/>
      <c r="BJ13" s="10">
        <f>AZ13+BE13</f>
        <v>18.829999999999998</v>
      </c>
      <c r="BK13" s="10">
        <f>BA13+BF13</f>
        <v>0</v>
      </c>
      <c r="BL13" s="5" t="e">
        <f t="shared" si="21"/>
        <v>#REF!</v>
      </c>
      <c r="BM13" s="11"/>
      <c r="BN13" s="11"/>
      <c r="BO13" s="9" t="e">
        <f>'[2]Баланс ЭЭ'!BO13</f>
        <v>#REF!</v>
      </c>
      <c r="BP13" s="9" t="e">
        <f>'[2]Баланс ЭЭ'!BP13</f>
        <v>#REF!</v>
      </c>
      <c r="BQ13" s="5" t="e">
        <f t="shared" si="22"/>
        <v>#REF!</v>
      </c>
      <c r="BR13" s="11"/>
      <c r="BS13" s="11"/>
      <c r="BT13" s="9" t="e">
        <f>'[2]Баланс ЭЭ'!BT13</f>
        <v>#REF!</v>
      </c>
      <c r="BU13" s="9" t="e">
        <f>'[2]Баланс ЭЭ'!BU13</f>
        <v>#REF!</v>
      </c>
      <c r="BV13" s="5" t="e">
        <f t="shared" si="23"/>
        <v>#REF!</v>
      </c>
      <c r="BW13" s="11"/>
      <c r="BX13" s="11"/>
      <c r="BY13" s="10" t="e">
        <f>BO13+BT13</f>
        <v>#REF!</v>
      </c>
      <c r="BZ13" s="10" t="e">
        <f>BP13+BU13</f>
        <v>#REF!</v>
      </c>
      <c r="CA13" s="5">
        <f t="shared" si="24"/>
        <v>6.8905000000000003</v>
      </c>
      <c r="CB13" s="11"/>
      <c r="CC13" s="11"/>
      <c r="CD13" s="9">
        <v>6.8905000000000003</v>
      </c>
      <c r="CE13" s="9">
        <v>0</v>
      </c>
      <c r="CF13" s="5">
        <f t="shared" si="25"/>
        <v>6.8905000000000003</v>
      </c>
      <c r="CG13" s="11"/>
      <c r="CH13" s="11"/>
      <c r="CI13" s="9">
        <v>6.8905000000000003</v>
      </c>
      <c r="CJ13" s="9">
        <v>0</v>
      </c>
      <c r="CK13" s="5">
        <f t="shared" si="26"/>
        <v>13.781000000000001</v>
      </c>
      <c r="CL13" s="11"/>
      <c r="CM13" s="11"/>
      <c r="CN13" s="10">
        <f>CD13+CI13</f>
        <v>13.781000000000001</v>
      </c>
      <c r="CO13" s="10">
        <f>CE13+CJ13</f>
        <v>0</v>
      </c>
      <c r="CP13" s="5">
        <f t="shared" si="27"/>
        <v>14.696999999999999</v>
      </c>
      <c r="CQ13" s="11"/>
      <c r="CR13" s="11"/>
      <c r="CS13" s="9">
        <v>14.696999999999999</v>
      </c>
      <c r="CT13" s="9">
        <v>0</v>
      </c>
      <c r="CU13" s="5">
        <f t="shared" si="28"/>
        <v>14.696999999999999</v>
      </c>
      <c r="CV13" s="11"/>
      <c r="CW13" s="11"/>
      <c r="CX13" s="9">
        <v>14.696999999999999</v>
      </c>
      <c r="CY13" s="9">
        <v>0</v>
      </c>
      <c r="CZ13" s="5">
        <f t="shared" si="29"/>
        <v>29.393999999999998</v>
      </c>
      <c r="DA13" s="11"/>
      <c r="DB13" s="11"/>
      <c r="DC13" s="10">
        <f>CS13+CX13</f>
        <v>29.393999999999998</v>
      </c>
      <c r="DD13" s="10">
        <f>CT13+CY13</f>
        <v>0</v>
      </c>
    </row>
    <row r="14" spans="1:108" x14ac:dyDescent="0.2">
      <c r="A14" s="2" t="s">
        <v>21</v>
      </c>
      <c r="B14" s="7" t="s">
        <v>9</v>
      </c>
      <c r="C14" s="4" t="s">
        <v>13</v>
      </c>
      <c r="D14" s="5">
        <f t="shared" si="9"/>
        <v>0</v>
      </c>
      <c r="E14" s="11"/>
      <c r="F14" s="11"/>
      <c r="G14" s="11"/>
      <c r="H14" s="9"/>
      <c r="I14" s="5">
        <f t="shared" si="10"/>
        <v>0</v>
      </c>
      <c r="J14" s="11"/>
      <c r="K14" s="11"/>
      <c r="L14" s="11"/>
      <c r="M14" s="9"/>
      <c r="N14" s="5">
        <f t="shared" si="11"/>
        <v>0</v>
      </c>
      <c r="O14" s="11"/>
      <c r="P14" s="11"/>
      <c r="Q14" s="11"/>
      <c r="R14" s="10">
        <f>H14+M14</f>
        <v>0</v>
      </c>
      <c r="S14" s="5">
        <f t="shared" si="12"/>
        <v>0</v>
      </c>
      <c r="T14" s="11"/>
      <c r="U14" s="11"/>
      <c r="V14" s="11"/>
      <c r="W14" s="9"/>
      <c r="X14" s="5">
        <f t="shared" si="13"/>
        <v>0</v>
      </c>
      <c r="Y14" s="11"/>
      <c r="Z14" s="11"/>
      <c r="AA14" s="11"/>
      <c r="AB14" s="9"/>
      <c r="AC14" s="5">
        <f t="shared" si="14"/>
        <v>0</v>
      </c>
      <c r="AD14" s="11"/>
      <c r="AE14" s="11"/>
      <c r="AF14" s="11"/>
      <c r="AG14" s="10">
        <f>W14+AB14</f>
        <v>0</v>
      </c>
      <c r="AH14" s="5">
        <f t="shared" si="15"/>
        <v>3.51</v>
      </c>
      <c r="AI14" s="11"/>
      <c r="AJ14" s="11"/>
      <c r="AK14" s="11"/>
      <c r="AL14" s="9">
        <v>3.51</v>
      </c>
      <c r="AM14" s="5">
        <f t="shared" si="16"/>
        <v>3.512</v>
      </c>
      <c r="AN14" s="11"/>
      <c r="AO14" s="11"/>
      <c r="AP14" s="11"/>
      <c r="AQ14" s="9">
        <v>3.512</v>
      </c>
      <c r="AR14" s="5">
        <f t="shared" si="17"/>
        <v>7.0220000000000002</v>
      </c>
      <c r="AS14" s="11"/>
      <c r="AT14" s="11"/>
      <c r="AU14" s="11"/>
      <c r="AV14" s="10">
        <f>AL14+AQ14</f>
        <v>7.0220000000000002</v>
      </c>
      <c r="AW14" s="5">
        <f t="shared" si="18"/>
        <v>5.6449999999999996</v>
      </c>
      <c r="AX14" s="11"/>
      <c r="AY14" s="11"/>
      <c r="AZ14" s="11"/>
      <c r="BA14" s="9">
        <v>5.6449999999999996</v>
      </c>
      <c r="BB14" s="5">
        <f t="shared" si="19"/>
        <v>5.6449999999999996</v>
      </c>
      <c r="BC14" s="11"/>
      <c r="BD14" s="11"/>
      <c r="BE14" s="11"/>
      <c r="BF14" s="9">
        <v>5.6449999999999996</v>
      </c>
      <c r="BG14" s="5">
        <f t="shared" si="20"/>
        <v>11.29</v>
      </c>
      <c r="BH14" s="11"/>
      <c r="BI14" s="11"/>
      <c r="BJ14" s="11"/>
      <c r="BK14" s="10">
        <f>BA14+BF14</f>
        <v>11.29</v>
      </c>
      <c r="BL14" s="5" t="e">
        <f t="shared" si="21"/>
        <v>#REF!</v>
      </c>
      <c r="BM14" s="11"/>
      <c r="BN14" s="11"/>
      <c r="BO14" s="11"/>
      <c r="BP14" s="9" t="e">
        <f>'[2]Баланс ЭЭ'!BP14</f>
        <v>#REF!</v>
      </c>
      <c r="BQ14" s="5" t="e">
        <f t="shared" si="22"/>
        <v>#REF!</v>
      </c>
      <c r="BR14" s="11"/>
      <c r="BS14" s="11"/>
      <c r="BT14" s="11"/>
      <c r="BU14" s="9" t="e">
        <f>'[2]Баланс ЭЭ'!BU14</f>
        <v>#REF!</v>
      </c>
      <c r="BV14" s="5" t="e">
        <f t="shared" si="23"/>
        <v>#REF!</v>
      </c>
      <c r="BW14" s="11"/>
      <c r="BX14" s="11"/>
      <c r="BY14" s="11"/>
      <c r="BZ14" s="10" t="e">
        <f>BP14+BU14</f>
        <v>#REF!</v>
      </c>
      <c r="CA14" s="5">
        <f t="shared" si="24"/>
        <v>9.1645000000000003</v>
      </c>
      <c r="CB14" s="11"/>
      <c r="CC14" s="11"/>
      <c r="CD14" s="11"/>
      <c r="CE14" s="9">
        <v>9.1645000000000003</v>
      </c>
      <c r="CF14" s="5">
        <f t="shared" si="25"/>
        <v>9.1645000000000003</v>
      </c>
      <c r="CG14" s="11"/>
      <c r="CH14" s="11"/>
      <c r="CI14" s="11"/>
      <c r="CJ14" s="9">
        <v>9.1645000000000003</v>
      </c>
      <c r="CK14" s="5">
        <f t="shared" si="26"/>
        <v>18.329000000000001</v>
      </c>
      <c r="CL14" s="11"/>
      <c r="CM14" s="11"/>
      <c r="CN14" s="11"/>
      <c r="CO14" s="10">
        <f>CE14+CJ14</f>
        <v>18.329000000000001</v>
      </c>
      <c r="CP14" s="5">
        <f t="shared" si="27"/>
        <v>17.236999999999998</v>
      </c>
      <c r="CQ14" s="11"/>
      <c r="CR14" s="11"/>
      <c r="CS14" s="11"/>
      <c r="CT14" s="9">
        <v>17.236999999999998</v>
      </c>
      <c r="CU14" s="5">
        <f t="shared" si="28"/>
        <v>17.236999999999998</v>
      </c>
      <c r="CV14" s="11"/>
      <c r="CW14" s="11"/>
      <c r="CX14" s="11"/>
      <c r="CY14" s="9">
        <v>17.236999999999998</v>
      </c>
      <c r="CZ14" s="5">
        <f t="shared" si="29"/>
        <v>34.473999999999997</v>
      </c>
      <c r="DA14" s="11"/>
      <c r="DB14" s="11"/>
      <c r="DC14" s="11"/>
      <c r="DD14" s="10">
        <f>CT14+CY14</f>
        <v>34.473999999999997</v>
      </c>
    </row>
    <row r="15" spans="1:108" x14ac:dyDescent="0.2">
      <c r="A15" s="2" t="s">
        <v>22</v>
      </c>
      <c r="B15" s="6" t="s">
        <v>23</v>
      </c>
      <c r="C15" s="4" t="s">
        <v>13</v>
      </c>
      <c r="D15" s="5">
        <f t="shared" si="9"/>
        <v>0</v>
      </c>
      <c r="E15" s="9"/>
      <c r="F15" s="9"/>
      <c r="G15" s="9"/>
      <c r="H15" s="9"/>
      <c r="I15" s="5">
        <f t="shared" si="10"/>
        <v>0</v>
      </c>
      <c r="J15" s="9"/>
      <c r="K15" s="9"/>
      <c r="L15" s="9"/>
      <c r="M15" s="9"/>
      <c r="N15" s="5">
        <f t="shared" si="11"/>
        <v>0</v>
      </c>
      <c r="O15" s="10">
        <f>E15+J15</f>
        <v>0</v>
      </c>
      <c r="P15" s="10">
        <f>F15+K15</f>
        <v>0</v>
      </c>
      <c r="Q15" s="10">
        <f>G15+L15</f>
        <v>0</v>
      </c>
      <c r="R15" s="10">
        <f>H15+M15</f>
        <v>0</v>
      </c>
      <c r="S15" s="5">
        <f t="shared" si="12"/>
        <v>0</v>
      </c>
      <c r="T15" s="9"/>
      <c r="U15" s="9"/>
      <c r="V15" s="9"/>
      <c r="W15" s="9"/>
      <c r="X15" s="5">
        <f t="shared" si="13"/>
        <v>0</v>
      </c>
      <c r="Y15" s="9"/>
      <c r="Z15" s="9"/>
      <c r="AA15" s="9"/>
      <c r="AB15" s="9"/>
      <c r="AC15" s="5">
        <f t="shared" si="14"/>
        <v>0</v>
      </c>
      <c r="AD15" s="10">
        <f>T15+Y15</f>
        <v>0</v>
      </c>
      <c r="AE15" s="10">
        <f>U15+Z15</f>
        <v>0</v>
      </c>
      <c r="AF15" s="10">
        <f>V15+AA15</f>
        <v>0</v>
      </c>
      <c r="AG15" s="10">
        <f>W15+AB15</f>
        <v>0</v>
      </c>
      <c r="AH15" s="5">
        <f t="shared" si="15"/>
        <v>0</v>
      </c>
      <c r="AI15" s="9"/>
      <c r="AJ15" s="9"/>
      <c r="AK15" s="9"/>
      <c r="AL15" s="9"/>
      <c r="AM15" s="5">
        <f t="shared" si="16"/>
        <v>0</v>
      </c>
      <c r="AN15" s="9"/>
      <c r="AO15" s="9"/>
      <c r="AP15" s="9"/>
      <c r="AQ15" s="9"/>
      <c r="AR15" s="5">
        <f t="shared" si="17"/>
        <v>0</v>
      </c>
      <c r="AS15" s="10">
        <f>AI15+AN15</f>
        <v>0</v>
      </c>
      <c r="AT15" s="10">
        <f>AJ15+AO15</f>
        <v>0</v>
      </c>
      <c r="AU15" s="10">
        <f>AK15+AP15</f>
        <v>0</v>
      </c>
      <c r="AV15" s="10">
        <f>AL15+AQ15</f>
        <v>0</v>
      </c>
      <c r="AW15" s="5">
        <f t="shared" si="18"/>
        <v>0</v>
      </c>
      <c r="AX15" s="9"/>
      <c r="AY15" s="9"/>
      <c r="AZ15" s="9"/>
      <c r="BA15" s="9"/>
      <c r="BB15" s="5">
        <f t="shared" si="19"/>
        <v>0</v>
      </c>
      <c r="BC15" s="9"/>
      <c r="BD15" s="9"/>
      <c r="BE15" s="9"/>
      <c r="BF15" s="9"/>
      <c r="BG15" s="5">
        <f t="shared" si="20"/>
        <v>0</v>
      </c>
      <c r="BH15" s="10">
        <f>AX15+BC15</f>
        <v>0</v>
      </c>
      <c r="BI15" s="10">
        <f>AY15+BD15</f>
        <v>0</v>
      </c>
      <c r="BJ15" s="10">
        <f>AZ15+BE15</f>
        <v>0</v>
      </c>
      <c r="BK15" s="10">
        <f>BA15+BF15</f>
        <v>0</v>
      </c>
      <c r="BL15" s="5" t="e">
        <f t="shared" si="21"/>
        <v>#REF!</v>
      </c>
      <c r="BM15" s="9" t="e">
        <f>'[2]Баланс ЭЭ'!BM15</f>
        <v>#REF!</v>
      </c>
      <c r="BN15" s="9" t="e">
        <f>'[2]Баланс ЭЭ'!BN15</f>
        <v>#REF!</v>
      </c>
      <c r="BO15" s="9" t="e">
        <f>'[2]Баланс ЭЭ'!BO15</f>
        <v>#REF!</v>
      </c>
      <c r="BP15" s="9" t="e">
        <f>'[2]Баланс ЭЭ'!BP15</f>
        <v>#REF!</v>
      </c>
      <c r="BQ15" s="5" t="e">
        <f t="shared" si="22"/>
        <v>#REF!</v>
      </c>
      <c r="BR15" s="9" t="e">
        <f>'[2]Баланс ЭЭ'!BR15</f>
        <v>#REF!</v>
      </c>
      <c r="BS15" s="9" t="e">
        <f>'[2]Баланс ЭЭ'!BS15</f>
        <v>#REF!</v>
      </c>
      <c r="BT15" s="9" t="e">
        <f>'[2]Баланс ЭЭ'!BT15</f>
        <v>#REF!</v>
      </c>
      <c r="BU15" s="9" t="e">
        <f>'[2]Баланс ЭЭ'!BU15</f>
        <v>#REF!</v>
      </c>
      <c r="BV15" s="5" t="e">
        <f t="shared" si="23"/>
        <v>#REF!</v>
      </c>
      <c r="BW15" s="10" t="e">
        <f>BM15+BR15</f>
        <v>#REF!</v>
      </c>
      <c r="BX15" s="10" t="e">
        <f>BN15+BS15</f>
        <v>#REF!</v>
      </c>
      <c r="BY15" s="10" t="e">
        <f>BO15+BT15</f>
        <v>#REF!</v>
      </c>
      <c r="BZ15" s="10" t="e">
        <f>BP15+BU15</f>
        <v>#REF!</v>
      </c>
      <c r="CA15" s="5">
        <f t="shared" si="24"/>
        <v>0</v>
      </c>
      <c r="CB15" s="9"/>
      <c r="CC15" s="9"/>
      <c r="CD15" s="9"/>
      <c r="CE15" s="9"/>
      <c r="CF15" s="5">
        <f t="shared" si="25"/>
        <v>0</v>
      </c>
      <c r="CG15" s="9"/>
      <c r="CH15" s="9"/>
      <c r="CI15" s="9"/>
      <c r="CJ15" s="9"/>
      <c r="CK15" s="5">
        <f t="shared" si="26"/>
        <v>0</v>
      </c>
      <c r="CL15" s="10">
        <f>CB15+CG15</f>
        <v>0</v>
      </c>
      <c r="CM15" s="10">
        <f>CC15+CH15</f>
        <v>0</v>
      </c>
      <c r="CN15" s="10">
        <f>CD15+CI15</f>
        <v>0</v>
      </c>
      <c r="CO15" s="10">
        <f>CE15+CJ15</f>
        <v>0</v>
      </c>
      <c r="CP15" s="5">
        <f t="shared" si="27"/>
        <v>0</v>
      </c>
      <c r="CQ15" s="9">
        <v>0</v>
      </c>
      <c r="CR15" s="9">
        <v>0</v>
      </c>
      <c r="CS15" s="9">
        <v>0</v>
      </c>
      <c r="CT15" s="9">
        <v>0</v>
      </c>
      <c r="CU15" s="5">
        <f t="shared" si="28"/>
        <v>0</v>
      </c>
      <c r="CV15" s="9">
        <v>0</v>
      </c>
      <c r="CW15" s="9">
        <v>0</v>
      </c>
      <c r="CX15" s="9">
        <v>0</v>
      </c>
      <c r="CY15" s="9">
        <v>0</v>
      </c>
      <c r="CZ15" s="5">
        <f t="shared" si="29"/>
        <v>0</v>
      </c>
      <c r="DA15" s="10">
        <f>CQ15+CV15</f>
        <v>0</v>
      </c>
      <c r="DB15" s="10">
        <f>CR15+CW15</f>
        <v>0</v>
      </c>
      <c r="DC15" s="10">
        <f>CS15+CX15</f>
        <v>0</v>
      </c>
      <c r="DD15" s="10">
        <f>CT15+CY15</f>
        <v>0</v>
      </c>
    </row>
    <row r="16" spans="1:108" x14ac:dyDescent="0.2">
      <c r="A16" s="2" t="s">
        <v>24</v>
      </c>
      <c r="B16" s="6" t="s">
        <v>25</v>
      </c>
      <c r="C16" s="4" t="s">
        <v>13</v>
      </c>
      <c r="D16" s="5">
        <f t="shared" si="9"/>
        <v>0</v>
      </c>
      <c r="E16" s="9"/>
      <c r="F16" s="9"/>
      <c r="G16" s="9"/>
      <c r="H16" s="9"/>
      <c r="I16" s="5">
        <f t="shared" si="10"/>
        <v>0</v>
      </c>
      <c r="J16" s="9"/>
      <c r="K16" s="9"/>
      <c r="L16" s="9"/>
      <c r="M16" s="9"/>
      <c r="N16" s="5">
        <f t="shared" si="11"/>
        <v>0</v>
      </c>
      <c r="O16" s="10">
        <f t="shared" ref="O16:R25" si="30">E16+J16</f>
        <v>0</v>
      </c>
      <c r="P16" s="10">
        <f t="shared" si="30"/>
        <v>0</v>
      </c>
      <c r="Q16" s="10">
        <f t="shared" si="30"/>
        <v>0</v>
      </c>
      <c r="R16" s="10">
        <f t="shared" si="30"/>
        <v>0</v>
      </c>
      <c r="S16" s="5">
        <f t="shared" si="12"/>
        <v>0</v>
      </c>
      <c r="T16" s="9"/>
      <c r="U16" s="9"/>
      <c r="V16" s="9"/>
      <c r="W16" s="9"/>
      <c r="X16" s="5">
        <f t="shared" si="13"/>
        <v>0</v>
      </c>
      <c r="Y16" s="9"/>
      <c r="Z16" s="9"/>
      <c r="AA16" s="9"/>
      <c r="AB16" s="9"/>
      <c r="AC16" s="5">
        <f t="shared" si="14"/>
        <v>0</v>
      </c>
      <c r="AD16" s="10">
        <f t="shared" ref="AD16:AG18" si="31">T16+Y16</f>
        <v>0</v>
      </c>
      <c r="AE16" s="10">
        <f t="shared" si="31"/>
        <v>0</v>
      </c>
      <c r="AF16" s="10">
        <f t="shared" si="31"/>
        <v>0</v>
      </c>
      <c r="AG16" s="10">
        <f t="shared" si="31"/>
        <v>0</v>
      </c>
      <c r="AH16" s="5">
        <f t="shared" si="15"/>
        <v>0</v>
      </c>
      <c r="AI16" s="9"/>
      <c r="AJ16" s="9"/>
      <c r="AK16" s="9"/>
      <c r="AL16" s="9"/>
      <c r="AM16" s="5">
        <f t="shared" si="16"/>
        <v>0</v>
      </c>
      <c r="AN16" s="9"/>
      <c r="AO16" s="9"/>
      <c r="AP16" s="9"/>
      <c r="AQ16" s="9"/>
      <c r="AR16" s="5">
        <f t="shared" si="17"/>
        <v>0</v>
      </c>
      <c r="AS16" s="10">
        <f t="shared" ref="AS16:AV18" si="32">AI16+AN16</f>
        <v>0</v>
      </c>
      <c r="AT16" s="10">
        <f t="shared" si="32"/>
        <v>0</v>
      </c>
      <c r="AU16" s="10">
        <f t="shared" si="32"/>
        <v>0</v>
      </c>
      <c r="AV16" s="10">
        <f t="shared" si="32"/>
        <v>0</v>
      </c>
      <c r="AW16" s="5">
        <f t="shared" si="18"/>
        <v>0</v>
      </c>
      <c r="AX16" s="9"/>
      <c r="AY16" s="9"/>
      <c r="AZ16" s="9"/>
      <c r="BA16" s="9"/>
      <c r="BB16" s="5">
        <f t="shared" si="19"/>
        <v>0</v>
      </c>
      <c r="BC16" s="9"/>
      <c r="BD16" s="9"/>
      <c r="BE16" s="9"/>
      <c r="BF16" s="9"/>
      <c r="BG16" s="5">
        <f t="shared" si="20"/>
        <v>0</v>
      </c>
      <c r="BH16" s="10">
        <f t="shared" ref="BH16:BK18" si="33">AX16+BC16</f>
        <v>0</v>
      </c>
      <c r="BI16" s="10">
        <f t="shared" si="33"/>
        <v>0</v>
      </c>
      <c r="BJ16" s="10">
        <f t="shared" si="33"/>
        <v>0</v>
      </c>
      <c r="BK16" s="10">
        <f t="shared" si="33"/>
        <v>0</v>
      </c>
      <c r="BL16" s="5" t="e">
        <f t="shared" si="21"/>
        <v>#REF!</v>
      </c>
      <c r="BM16" s="9" t="e">
        <f>'[2]Баланс ЭЭ'!BM16</f>
        <v>#REF!</v>
      </c>
      <c r="BN16" s="9" t="e">
        <f>'[2]Баланс ЭЭ'!BN16</f>
        <v>#REF!</v>
      </c>
      <c r="BO16" s="9" t="e">
        <f>'[2]Баланс ЭЭ'!BO16</f>
        <v>#REF!</v>
      </c>
      <c r="BP16" s="9" t="e">
        <f>'[2]Баланс ЭЭ'!BP16</f>
        <v>#REF!</v>
      </c>
      <c r="BQ16" s="5" t="e">
        <f t="shared" si="22"/>
        <v>#REF!</v>
      </c>
      <c r="BR16" s="9" t="e">
        <f>'[2]Баланс ЭЭ'!BR16</f>
        <v>#REF!</v>
      </c>
      <c r="BS16" s="9" t="e">
        <f>'[2]Баланс ЭЭ'!BS16</f>
        <v>#REF!</v>
      </c>
      <c r="BT16" s="9" t="e">
        <f>'[2]Баланс ЭЭ'!BT16</f>
        <v>#REF!</v>
      </c>
      <c r="BU16" s="9" t="e">
        <f>'[2]Баланс ЭЭ'!BU16</f>
        <v>#REF!</v>
      </c>
      <c r="BV16" s="5" t="e">
        <f t="shared" si="23"/>
        <v>#REF!</v>
      </c>
      <c r="BW16" s="10" t="e">
        <f t="shared" ref="BW16:BZ18" si="34">BM16+BR16</f>
        <v>#REF!</v>
      </c>
      <c r="BX16" s="10" t="e">
        <f t="shared" si="34"/>
        <v>#REF!</v>
      </c>
      <c r="BY16" s="10" t="e">
        <f t="shared" si="34"/>
        <v>#REF!</v>
      </c>
      <c r="BZ16" s="10" t="e">
        <f t="shared" si="34"/>
        <v>#REF!</v>
      </c>
      <c r="CA16" s="5">
        <f t="shared" si="24"/>
        <v>0</v>
      </c>
      <c r="CB16" s="9"/>
      <c r="CC16" s="9"/>
      <c r="CD16" s="9"/>
      <c r="CE16" s="9"/>
      <c r="CF16" s="5">
        <f t="shared" si="25"/>
        <v>0</v>
      </c>
      <c r="CG16" s="9"/>
      <c r="CH16" s="9"/>
      <c r="CI16" s="9"/>
      <c r="CJ16" s="9"/>
      <c r="CK16" s="5">
        <f t="shared" si="26"/>
        <v>0</v>
      </c>
      <c r="CL16" s="10">
        <f t="shared" ref="CL16:CO18" si="35">CB16+CG16</f>
        <v>0</v>
      </c>
      <c r="CM16" s="10">
        <f t="shared" si="35"/>
        <v>0</v>
      </c>
      <c r="CN16" s="10">
        <f t="shared" si="35"/>
        <v>0</v>
      </c>
      <c r="CO16" s="10">
        <f t="shared" si="35"/>
        <v>0</v>
      </c>
      <c r="CP16" s="5">
        <f t="shared" si="27"/>
        <v>0</v>
      </c>
      <c r="CQ16" s="9">
        <v>0</v>
      </c>
      <c r="CR16" s="9">
        <v>0</v>
      </c>
      <c r="CS16" s="9">
        <v>0</v>
      </c>
      <c r="CT16" s="9">
        <v>0</v>
      </c>
      <c r="CU16" s="5">
        <f t="shared" si="28"/>
        <v>0</v>
      </c>
      <c r="CV16" s="9">
        <v>0</v>
      </c>
      <c r="CW16" s="9">
        <v>0</v>
      </c>
      <c r="CX16" s="9">
        <v>0</v>
      </c>
      <c r="CY16" s="9">
        <v>0</v>
      </c>
      <c r="CZ16" s="5">
        <f t="shared" si="29"/>
        <v>0</v>
      </c>
      <c r="DA16" s="10">
        <f t="shared" ref="DA16:DD18" si="36">CQ16+CV16</f>
        <v>0</v>
      </c>
      <c r="DB16" s="10">
        <f t="shared" si="36"/>
        <v>0</v>
      </c>
      <c r="DC16" s="10">
        <f t="shared" si="36"/>
        <v>0</v>
      </c>
      <c r="DD16" s="10">
        <f t="shared" si="36"/>
        <v>0</v>
      </c>
    </row>
    <row r="17" spans="1:108" s="1" customFormat="1" x14ac:dyDescent="0.2">
      <c r="A17" s="12" t="s">
        <v>26</v>
      </c>
      <c r="B17" s="13" t="s">
        <v>27</v>
      </c>
      <c r="C17" s="14" t="s">
        <v>13</v>
      </c>
      <c r="D17" s="15">
        <f t="shared" si="9"/>
        <v>0</v>
      </c>
      <c r="E17" s="16"/>
      <c r="F17" s="16"/>
      <c r="G17" s="16"/>
      <c r="H17" s="16"/>
      <c r="I17" s="15">
        <f t="shared" si="10"/>
        <v>0</v>
      </c>
      <c r="J17" s="16"/>
      <c r="K17" s="16"/>
      <c r="L17" s="16"/>
      <c r="M17" s="16"/>
      <c r="N17" s="15">
        <f t="shared" si="11"/>
        <v>0</v>
      </c>
      <c r="O17" s="17">
        <f t="shared" si="30"/>
        <v>0</v>
      </c>
      <c r="P17" s="17">
        <f t="shared" si="30"/>
        <v>0</v>
      </c>
      <c r="Q17" s="17">
        <f t="shared" si="30"/>
        <v>0</v>
      </c>
      <c r="R17" s="17">
        <f t="shared" si="30"/>
        <v>0</v>
      </c>
      <c r="S17" s="15">
        <f t="shared" si="12"/>
        <v>0</v>
      </c>
      <c r="T17" s="16"/>
      <c r="U17" s="16"/>
      <c r="V17" s="16"/>
      <c r="W17" s="16"/>
      <c r="X17" s="15">
        <f t="shared" si="13"/>
        <v>0</v>
      </c>
      <c r="Y17" s="16"/>
      <c r="Z17" s="16"/>
      <c r="AA17" s="16"/>
      <c r="AB17" s="16"/>
      <c r="AC17" s="15">
        <f t="shared" si="14"/>
        <v>0</v>
      </c>
      <c r="AD17" s="17">
        <f t="shared" si="31"/>
        <v>0</v>
      </c>
      <c r="AE17" s="17">
        <f t="shared" si="31"/>
        <v>0</v>
      </c>
      <c r="AF17" s="17">
        <f t="shared" si="31"/>
        <v>0</v>
      </c>
      <c r="AG17" s="17">
        <f t="shared" si="31"/>
        <v>0</v>
      </c>
      <c r="AH17" s="15">
        <f t="shared" si="15"/>
        <v>0</v>
      </c>
      <c r="AI17" s="16"/>
      <c r="AJ17" s="16"/>
      <c r="AK17" s="16"/>
      <c r="AL17" s="16"/>
      <c r="AM17" s="15">
        <f t="shared" si="16"/>
        <v>0</v>
      </c>
      <c r="AN17" s="16"/>
      <c r="AO17" s="16"/>
      <c r="AP17" s="16"/>
      <c r="AQ17" s="16"/>
      <c r="AR17" s="15">
        <f t="shared" si="17"/>
        <v>0</v>
      </c>
      <c r="AS17" s="17">
        <f t="shared" si="32"/>
        <v>0</v>
      </c>
      <c r="AT17" s="17">
        <f t="shared" si="32"/>
        <v>0</v>
      </c>
      <c r="AU17" s="17">
        <f t="shared" si="32"/>
        <v>0</v>
      </c>
      <c r="AV17" s="17">
        <f t="shared" si="32"/>
        <v>0</v>
      </c>
      <c r="AW17" s="15">
        <f t="shared" si="18"/>
        <v>0</v>
      </c>
      <c r="AX17" s="16"/>
      <c r="AY17" s="16"/>
      <c r="AZ17" s="16"/>
      <c r="BA17" s="16"/>
      <c r="BB17" s="15">
        <f t="shared" si="19"/>
        <v>0</v>
      </c>
      <c r="BC17" s="16"/>
      <c r="BD17" s="16"/>
      <c r="BE17" s="16"/>
      <c r="BF17" s="16"/>
      <c r="BG17" s="15">
        <f t="shared" si="20"/>
        <v>0</v>
      </c>
      <c r="BH17" s="17">
        <f t="shared" si="33"/>
        <v>0</v>
      </c>
      <c r="BI17" s="17">
        <f t="shared" si="33"/>
        <v>0</v>
      </c>
      <c r="BJ17" s="17">
        <f t="shared" si="33"/>
        <v>0</v>
      </c>
      <c r="BK17" s="17">
        <f t="shared" si="33"/>
        <v>0</v>
      </c>
      <c r="BL17" s="15" t="e">
        <f t="shared" si="21"/>
        <v>#REF!</v>
      </c>
      <c r="BM17" s="16" t="e">
        <f>'[2]Баланс ЭЭ'!BM17</f>
        <v>#REF!</v>
      </c>
      <c r="BN17" s="16" t="e">
        <f>'[2]Баланс ЭЭ'!BN17</f>
        <v>#REF!</v>
      </c>
      <c r="BO17" s="16" t="e">
        <f>'[2]Баланс ЭЭ'!BO17</f>
        <v>#REF!</v>
      </c>
      <c r="BP17" s="16" t="e">
        <f>'[2]Баланс ЭЭ'!BP17</f>
        <v>#REF!</v>
      </c>
      <c r="BQ17" s="15" t="e">
        <f t="shared" si="22"/>
        <v>#REF!</v>
      </c>
      <c r="BR17" s="16" t="e">
        <f>'[2]Баланс ЭЭ'!BR17</f>
        <v>#REF!</v>
      </c>
      <c r="BS17" s="16" t="e">
        <f>'[2]Баланс ЭЭ'!BS17</f>
        <v>#REF!</v>
      </c>
      <c r="BT17" s="16" t="e">
        <f>'[2]Баланс ЭЭ'!BT17</f>
        <v>#REF!</v>
      </c>
      <c r="BU17" s="16" t="e">
        <f>'[2]Баланс ЭЭ'!BU17</f>
        <v>#REF!</v>
      </c>
      <c r="BV17" s="15" t="e">
        <f t="shared" si="23"/>
        <v>#REF!</v>
      </c>
      <c r="BW17" s="17" t="e">
        <f t="shared" si="34"/>
        <v>#REF!</v>
      </c>
      <c r="BX17" s="17" t="e">
        <f t="shared" si="34"/>
        <v>#REF!</v>
      </c>
      <c r="BY17" s="17" t="e">
        <f t="shared" si="34"/>
        <v>#REF!</v>
      </c>
      <c r="BZ17" s="17" t="e">
        <f t="shared" si="34"/>
        <v>#REF!</v>
      </c>
      <c r="CA17" s="15">
        <f t="shared" si="24"/>
        <v>0</v>
      </c>
      <c r="CB17" s="16"/>
      <c r="CC17" s="16"/>
      <c r="CD17" s="16"/>
      <c r="CE17" s="16"/>
      <c r="CF17" s="15">
        <f t="shared" si="25"/>
        <v>0</v>
      </c>
      <c r="CG17" s="16"/>
      <c r="CH17" s="16"/>
      <c r="CI17" s="16"/>
      <c r="CJ17" s="16"/>
      <c r="CK17" s="15">
        <f t="shared" si="26"/>
        <v>0</v>
      </c>
      <c r="CL17" s="17">
        <f t="shared" si="35"/>
        <v>0</v>
      </c>
      <c r="CM17" s="17">
        <f t="shared" si="35"/>
        <v>0</v>
      </c>
      <c r="CN17" s="17">
        <f t="shared" si="35"/>
        <v>0</v>
      </c>
      <c r="CO17" s="17">
        <f t="shared" si="35"/>
        <v>0</v>
      </c>
      <c r="CP17" s="15">
        <f t="shared" si="27"/>
        <v>0</v>
      </c>
      <c r="CQ17" s="16">
        <v>0</v>
      </c>
      <c r="CR17" s="16">
        <v>0</v>
      </c>
      <c r="CS17" s="16">
        <v>0</v>
      </c>
      <c r="CT17" s="16">
        <v>0</v>
      </c>
      <c r="CU17" s="15">
        <f t="shared" si="28"/>
        <v>0</v>
      </c>
      <c r="CV17" s="16">
        <v>0</v>
      </c>
      <c r="CW17" s="16">
        <v>0</v>
      </c>
      <c r="CX17" s="16">
        <v>0</v>
      </c>
      <c r="CY17" s="16">
        <v>0</v>
      </c>
      <c r="CZ17" s="15">
        <f t="shared" si="29"/>
        <v>0</v>
      </c>
      <c r="DA17" s="17">
        <f t="shared" si="36"/>
        <v>0</v>
      </c>
      <c r="DB17" s="17">
        <f t="shared" si="36"/>
        <v>0</v>
      </c>
      <c r="DC17" s="17">
        <f t="shared" si="36"/>
        <v>0</v>
      </c>
      <c r="DD17" s="17">
        <f t="shared" si="36"/>
        <v>0</v>
      </c>
    </row>
    <row r="18" spans="1:108" s="29" customFormat="1" x14ac:dyDescent="0.2">
      <c r="A18" s="23" t="s">
        <v>28</v>
      </c>
      <c r="B18" s="24" t="s">
        <v>29</v>
      </c>
      <c r="C18" s="25" t="s">
        <v>13</v>
      </c>
      <c r="D18" s="26">
        <f>E18+F18+G18+H18</f>
        <v>0</v>
      </c>
      <c r="E18" s="28"/>
      <c r="F18" s="28"/>
      <c r="G18" s="28"/>
      <c r="H18" s="28"/>
      <c r="I18" s="26">
        <f>J18+K18+L18+M18</f>
        <v>0</v>
      </c>
      <c r="J18" s="28"/>
      <c r="K18" s="28"/>
      <c r="L18" s="28"/>
      <c r="M18" s="28"/>
      <c r="N18" s="26">
        <f>O18+P18+Q18+R18</f>
        <v>0</v>
      </c>
      <c r="O18" s="27">
        <f t="shared" si="30"/>
        <v>0</v>
      </c>
      <c r="P18" s="27">
        <f t="shared" si="30"/>
        <v>0</v>
      </c>
      <c r="Q18" s="27">
        <f t="shared" si="30"/>
        <v>0</v>
      </c>
      <c r="R18" s="27">
        <f t="shared" si="30"/>
        <v>0</v>
      </c>
      <c r="S18" s="26">
        <f>T18+U18+V18+W18</f>
        <v>0</v>
      </c>
      <c r="T18" s="28"/>
      <c r="U18" s="28"/>
      <c r="V18" s="28"/>
      <c r="W18" s="28"/>
      <c r="X18" s="26">
        <f>Y18+Z18+AA18+AB18</f>
        <v>0</v>
      </c>
      <c r="Y18" s="28"/>
      <c r="Z18" s="28"/>
      <c r="AA18" s="28"/>
      <c r="AB18" s="28"/>
      <c r="AC18" s="26">
        <f>AD18+AE18+AF18+AG18</f>
        <v>0</v>
      </c>
      <c r="AD18" s="27">
        <f t="shared" si="31"/>
        <v>0</v>
      </c>
      <c r="AE18" s="27">
        <f t="shared" si="31"/>
        <v>0</v>
      </c>
      <c r="AF18" s="27">
        <f t="shared" si="31"/>
        <v>0</v>
      </c>
      <c r="AG18" s="27">
        <f t="shared" si="31"/>
        <v>0</v>
      </c>
      <c r="AH18" s="26">
        <f>AI18+AJ18+AK18+AL18</f>
        <v>1.6719999999999999</v>
      </c>
      <c r="AI18" s="28">
        <v>6.3E-2</v>
      </c>
      <c r="AJ18" s="28"/>
      <c r="AK18" s="28">
        <v>0.68149999999999999</v>
      </c>
      <c r="AL18" s="28">
        <v>0.92749999999999999</v>
      </c>
      <c r="AM18" s="26">
        <f>AN18+AO18+AP18+AQ18</f>
        <v>1.6719999999999999</v>
      </c>
      <c r="AN18" s="28">
        <v>6.3E-2</v>
      </c>
      <c r="AO18" s="28"/>
      <c r="AP18" s="28">
        <v>0.68149999999999999</v>
      </c>
      <c r="AQ18" s="28">
        <v>0.92749999999999999</v>
      </c>
      <c r="AR18" s="26">
        <f>AS18+AT18+AU18+AV18</f>
        <v>3.3439999999999999</v>
      </c>
      <c r="AS18" s="27">
        <f t="shared" si="32"/>
        <v>0.126</v>
      </c>
      <c r="AT18" s="27">
        <f t="shared" si="32"/>
        <v>0</v>
      </c>
      <c r="AU18" s="27">
        <f t="shared" si="32"/>
        <v>1.363</v>
      </c>
      <c r="AV18" s="27">
        <f t="shared" si="32"/>
        <v>1.855</v>
      </c>
      <c r="AW18" s="26">
        <f>AX18+AY18+AZ18+BA18</f>
        <v>1.1949999999999998</v>
      </c>
      <c r="AX18" s="28">
        <v>0.1565</v>
      </c>
      <c r="AY18" s="28">
        <v>0</v>
      </c>
      <c r="AZ18" s="28">
        <v>0.503</v>
      </c>
      <c r="BA18" s="28">
        <v>0.53549999999999998</v>
      </c>
      <c r="BB18" s="26">
        <f>BC18+BD18+BE18+BF18</f>
        <v>1.1949999999999998</v>
      </c>
      <c r="BC18" s="28">
        <v>0.1565</v>
      </c>
      <c r="BD18" s="28">
        <v>0</v>
      </c>
      <c r="BE18" s="28">
        <v>0.503</v>
      </c>
      <c r="BF18" s="28">
        <v>0.53549999999999998</v>
      </c>
      <c r="BG18" s="26">
        <f>BH18+BI18+BJ18+BK18</f>
        <v>2.3899999999999997</v>
      </c>
      <c r="BH18" s="27">
        <f t="shared" si="33"/>
        <v>0.313</v>
      </c>
      <c r="BI18" s="27">
        <f t="shared" si="33"/>
        <v>0</v>
      </c>
      <c r="BJ18" s="27">
        <f t="shared" si="33"/>
        <v>1.006</v>
      </c>
      <c r="BK18" s="27">
        <f t="shared" si="33"/>
        <v>1.071</v>
      </c>
      <c r="BL18" s="26" t="e">
        <f>BM18+BN18+BO18+BP18</f>
        <v>#REF!</v>
      </c>
      <c r="BM18" s="28" t="e">
        <f>'[2]Баланс ЭЭ'!BM18</f>
        <v>#REF!</v>
      </c>
      <c r="BN18" s="28" t="e">
        <f>'[2]Баланс ЭЭ'!BN18</f>
        <v>#REF!</v>
      </c>
      <c r="BO18" s="28" t="e">
        <f>'[2]Баланс ЭЭ'!BO18</f>
        <v>#REF!</v>
      </c>
      <c r="BP18" s="28" t="e">
        <f>'[2]Баланс ЭЭ'!BP18</f>
        <v>#REF!</v>
      </c>
      <c r="BQ18" s="26" t="e">
        <f>BR18+BS18+BT18+BU18</f>
        <v>#REF!</v>
      </c>
      <c r="BR18" s="28" t="e">
        <f>'[2]Баланс ЭЭ'!BR18</f>
        <v>#REF!</v>
      </c>
      <c r="BS18" s="28" t="e">
        <f>'[2]Баланс ЭЭ'!BS18</f>
        <v>#REF!</v>
      </c>
      <c r="BT18" s="28" t="e">
        <f>'[2]Баланс ЭЭ'!BT18</f>
        <v>#REF!</v>
      </c>
      <c r="BU18" s="28" t="e">
        <f>'[2]Баланс ЭЭ'!BU18</f>
        <v>#REF!</v>
      </c>
      <c r="BV18" s="26" t="e">
        <f>BW18+BX18+BY18+BZ18</f>
        <v>#REF!</v>
      </c>
      <c r="BW18" s="27" t="e">
        <f t="shared" si="34"/>
        <v>#REF!</v>
      </c>
      <c r="BX18" s="27" t="e">
        <f t="shared" si="34"/>
        <v>#REF!</v>
      </c>
      <c r="BY18" s="27" t="e">
        <f t="shared" si="34"/>
        <v>#REF!</v>
      </c>
      <c r="BZ18" s="27" t="e">
        <f t="shared" si="34"/>
        <v>#REF!</v>
      </c>
      <c r="CA18" s="26">
        <f>CB18+CC18+CD18+CE18</f>
        <v>2.3570000000000002</v>
      </c>
      <c r="CB18" s="28">
        <v>0.13</v>
      </c>
      <c r="CC18" s="28">
        <v>0</v>
      </c>
      <c r="CD18" s="28">
        <v>0.99050000000000005</v>
      </c>
      <c r="CE18" s="28">
        <v>1.2364999999999999</v>
      </c>
      <c r="CF18" s="26">
        <f>CG18+CH18+CI18+CJ18</f>
        <v>2.3570000000000002</v>
      </c>
      <c r="CG18" s="28">
        <v>0.13</v>
      </c>
      <c r="CH18" s="28">
        <v>0</v>
      </c>
      <c r="CI18" s="28">
        <v>0.99050000000000005</v>
      </c>
      <c r="CJ18" s="28">
        <v>1.2364999999999999</v>
      </c>
      <c r="CK18" s="26">
        <f>CL18+CM18+CN18+CO18</f>
        <v>4.7140000000000004</v>
      </c>
      <c r="CL18" s="27">
        <f t="shared" si="35"/>
        <v>0.26</v>
      </c>
      <c r="CM18" s="27">
        <f t="shared" si="35"/>
        <v>0</v>
      </c>
      <c r="CN18" s="27">
        <f t="shared" si="35"/>
        <v>1.9810000000000001</v>
      </c>
      <c r="CO18" s="27">
        <f t="shared" si="35"/>
        <v>2.4729999999999999</v>
      </c>
      <c r="CP18" s="26">
        <f>CQ18+CR18+CS18+CT18</f>
        <v>4.4000000000000004</v>
      </c>
      <c r="CQ18" s="28">
        <v>0.36099999999999999</v>
      </c>
      <c r="CR18" s="28">
        <v>0</v>
      </c>
      <c r="CS18" s="28">
        <v>1.859</v>
      </c>
      <c r="CT18" s="28">
        <v>2.1800000000000002</v>
      </c>
      <c r="CU18" s="26">
        <f>CV18+CW18+CX18+CY18</f>
        <v>4.4000000000000004</v>
      </c>
      <c r="CV18" s="28">
        <v>0.36099999999999999</v>
      </c>
      <c r="CW18" s="28">
        <v>0</v>
      </c>
      <c r="CX18" s="28">
        <v>1.859</v>
      </c>
      <c r="CY18" s="28">
        <v>2.1800000000000002</v>
      </c>
      <c r="CZ18" s="26">
        <f>DA18+DB18+DC18+DD18</f>
        <v>8.8000000000000007</v>
      </c>
      <c r="DA18" s="27">
        <f t="shared" si="36"/>
        <v>0.72199999999999998</v>
      </c>
      <c r="DB18" s="27">
        <f t="shared" si="36"/>
        <v>0</v>
      </c>
      <c r="DC18" s="27">
        <f t="shared" si="36"/>
        <v>3.718</v>
      </c>
      <c r="DD18" s="27">
        <f t="shared" si="36"/>
        <v>4.3600000000000003</v>
      </c>
    </row>
    <row r="19" spans="1:108" s="1" customFormat="1" x14ac:dyDescent="0.2">
      <c r="A19" s="12" t="s">
        <v>30</v>
      </c>
      <c r="B19" s="13" t="s">
        <v>31</v>
      </c>
      <c r="C19" s="14" t="s">
        <v>32</v>
      </c>
      <c r="D19" s="15">
        <f>IF(D8=0,0,D18/D8*100)</f>
        <v>0</v>
      </c>
      <c r="E19" s="15">
        <f t="shared" ref="E19:BP19" si="37">IF(E8=0,0,E18/E8*100)</f>
        <v>0</v>
      </c>
      <c r="F19" s="15">
        <f t="shared" si="37"/>
        <v>0</v>
      </c>
      <c r="G19" s="15">
        <f t="shared" si="37"/>
        <v>0</v>
      </c>
      <c r="H19" s="15">
        <f t="shared" si="37"/>
        <v>0</v>
      </c>
      <c r="I19" s="15">
        <f t="shared" si="37"/>
        <v>0</v>
      </c>
      <c r="J19" s="15">
        <f t="shared" si="37"/>
        <v>0</v>
      </c>
      <c r="K19" s="15">
        <f t="shared" si="37"/>
        <v>0</v>
      </c>
      <c r="L19" s="15">
        <f t="shared" si="37"/>
        <v>0</v>
      </c>
      <c r="M19" s="15">
        <f t="shared" si="37"/>
        <v>0</v>
      </c>
      <c r="N19" s="15">
        <f t="shared" si="37"/>
        <v>0</v>
      </c>
      <c r="O19" s="15">
        <f t="shared" si="37"/>
        <v>0</v>
      </c>
      <c r="P19" s="15">
        <f t="shared" si="37"/>
        <v>0</v>
      </c>
      <c r="Q19" s="15">
        <f t="shared" si="37"/>
        <v>0</v>
      </c>
      <c r="R19" s="15">
        <f t="shared" si="37"/>
        <v>0</v>
      </c>
      <c r="S19" s="15">
        <f t="shared" si="37"/>
        <v>0</v>
      </c>
      <c r="T19" s="15">
        <f t="shared" si="37"/>
        <v>0</v>
      </c>
      <c r="U19" s="15">
        <f t="shared" si="37"/>
        <v>0</v>
      </c>
      <c r="V19" s="15">
        <f t="shared" si="37"/>
        <v>0</v>
      </c>
      <c r="W19" s="15">
        <f t="shared" si="37"/>
        <v>0</v>
      </c>
      <c r="X19" s="15">
        <f t="shared" si="37"/>
        <v>0</v>
      </c>
      <c r="Y19" s="15">
        <f t="shared" si="37"/>
        <v>0</v>
      </c>
      <c r="Z19" s="15">
        <f t="shared" si="37"/>
        <v>0</v>
      </c>
      <c r="AA19" s="15">
        <f t="shared" si="37"/>
        <v>0</v>
      </c>
      <c r="AB19" s="15">
        <f t="shared" si="37"/>
        <v>0</v>
      </c>
      <c r="AC19" s="15">
        <f t="shared" si="37"/>
        <v>0</v>
      </c>
      <c r="AD19" s="15">
        <f t="shared" si="37"/>
        <v>0</v>
      </c>
      <c r="AE19" s="15">
        <f t="shared" si="37"/>
        <v>0</v>
      </c>
      <c r="AF19" s="15">
        <f t="shared" si="37"/>
        <v>0</v>
      </c>
      <c r="AG19" s="15">
        <f t="shared" si="37"/>
        <v>0</v>
      </c>
      <c r="AH19" s="15" t="e">
        <f t="shared" si="37"/>
        <v>#REF!</v>
      </c>
      <c r="AI19" s="15" t="e">
        <f t="shared" si="37"/>
        <v>#REF!</v>
      </c>
      <c r="AJ19" s="15" t="e">
        <f t="shared" si="37"/>
        <v>#REF!</v>
      </c>
      <c r="AK19" s="15" t="e">
        <f t="shared" si="37"/>
        <v>#REF!</v>
      </c>
      <c r="AL19" s="15" t="e">
        <f t="shared" si="37"/>
        <v>#REF!</v>
      </c>
      <c r="AM19" s="15">
        <f t="shared" si="37"/>
        <v>12.924170982453425</v>
      </c>
      <c r="AN19" s="15">
        <f t="shared" si="37"/>
        <v>2.3737754333082139</v>
      </c>
      <c r="AO19" s="15">
        <f t="shared" si="37"/>
        <v>0</v>
      </c>
      <c r="AP19" s="15">
        <f t="shared" si="37"/>
        <v>10.064983015802689</v>
      </c>
      <c r="AQ19" s="15">
        <f t="shared" si="37"/>
        <v>26.409453302961278</v>
      </c>
      <c r="AR19" s="15">
        <f t="shared" si="37"/>
        <v>100</v>
      </c>
      <c r="AS19" s="15">
        <f t="shared" si="37"/>
        <v>100</v>
      </c>
      <c r="AT19" s="15">
        <f t="shared" si="37"/>
        <v>0</v>
      </c>
      <c r="AU19" s="15">
        <f t="shared" si="37"/>
        <v>100</v>
      </c>
      <c r="AV19" s="15">
        <f t="shared" si="37"/>
        <v>100</v>
      </c>
      <c r="AW19" s="15">
        <f t="shared" si="37"/>
        <v>6.6359395824078184</v>
      </c>
      <c r="AX19" s="15">
        <f t="shared" si="37"/>
        <v>5.3086838534599732</v>
      </c>
      <c r="AY19" s="15">
        <f t="shared" si="37"/>
        <v>0</v>
      </c>
      <c r="AZ19" s="15">
        <f t="shared" si="37"/>
        <v>5.3425385023898038</v>
      </c>
      <c r="BA19" s="15">
        <f t="shared" si="37"/>
        <v>9.4862710363153226</v>
      </c>
      <c r="BB19" s="15">
        <f t="shared" si="37"/>
        <v>6.6359395824078184</v>
      </c>
      <c r="BC19" s="15">
        <f t="shared" si="37"/>
        <v>5.3086838534599732</v>
      </c>
      <c r="BD19" s="15">
        <f t="shared" si="37"/>
        <v>0</v>
      </c>
      <c r="BE19" s="15">
        <f t="shared" si="37"/>
        <v>5.3425385023898038</v>
      </c>
      <c r="BF19" s="15">
        <f t="shared" si="37"/>
        <v>9.4862710363153226</v>
      </c>
      <c r="BG19" s="15">
        <f t="shared" si="37"/>
        <v>100</v>
      </c>
      <c r="BH19" s="15">
        <f t="shared" si="37"/>
        <v>100</v>
      </c>
      <c r="BI19" s="15">
        <f t="shared" si="37"/>
        <v>0</v>
      </c>
      <c r="BJ19" s="15">
        <f t="shared" si="37"/>
        <v>100</v>
      </c>
      <c r="BK19" s="15">
        <f t="shared" si="37"/>
        <v>100</v>
      </c>
      <c r="BL19" s="15" t="e">
        <f t="shared" si="37"/>
        <v>#REF!</v>
      </c>
      <c r="BM19" s="15" t="e">
        <f t="shared" si="37"/>
        <v>#REF!</v>
      </c>
      <c r="BN19" s="15" t="e">
        <f t="shared" si="37"/>
        <v>#REF!</v>
      </c>
      <c r="BO19" s="15" t="e">
        <f t="shared" si="37"/>
        <v>#REF!</v>
      </c>
      <c r="BP19" s="15" t="e">
        <f t="shared" si="37"/>
        <v>#REF!</v>
      </c>
      <c r="BQ19" s="15" t="e">
        <f t="shared" ref="BQ19:DD19" si="38">IF(BQ8=0,0,BQ18/BQ8*100)</f>
        <v>#REF!</v>
      </c>
      <c r="BR19" s="15" t="e">
        <f t="shared" si="38"/>
        <v>#REF!</v>
      </c>
      <c r="BS19" s="15" t="e">
        <f t="shared" si="38"/>
        <v>#REF!</v>
      </c>
      <c r="BT19" s="15" t="e">
        <f t="shared" si="38"/>
        <v>#REF!</v>
      </c>
      <c r="BU19" s="15" t="e">
        <f t="shared" si="38"/>
        <v>#REF!</v>
      </c>
      <c r="BV19" s="15" t="e">
        <f t="shared" si="38"/>
        <v>#REF!</v>
      </c>
      <c r="BW19" s="15" t="e">
        <f t="shared" si="38"/>
        <v>#REF!</v>
      </c>
      <c r="BX19" s="15" t="e">
        <f t="shared" si="38"/>
        <v>#REF!</v>
      </c>
      <c r="BY19" s="15" t="e">
        <f t="shared" si="38"/>
        <v>#REF!</v>
      </c>
      <c r="BZ19" s="15" t="e">
        <f t="shared" si="38"/>
        <v>#REF!</v>
      </c>
      <c r="CA19" s="15">
        <f t="shared" si="38"/>
        <v>12.655033557046981</v>
      </c>
      <c r="CB19" s="15">
        <f t="shared" si="38"/>
        <v>5.0583657587548645</v>
      </c>
      <c r="CC19" s="15">
        <f t="shared" si="38"/>
        <v>0</v>
      </c>
      <c r="CD19" s="15">
        <f t="shared" si="38"/>
        <v>14.37486394311008</v>
      </c>
      <c r="CE19" s="15">
        <f t="shared" si="38"/>
        <v>13.492279993452996</v>
      </c>
      <c r="CF19" s="15">
        <f t="shared" si="38"/>
        <v>12.655033557046981</v>
      </c>
      <c r="CG19" s="15">
        <f t="shared" si="38"/>
        <v>5.0583657587548645</v>
      </c>
      <c r="CH19" s="15">
        <f t="shared" si="38"/>
        <v>0</v>
      </c>
      <c r="CI19" s="15">
        <f t="shared" si="38"/>
        <v>14.37486394311008</v>
      </c>
      <c r="CJ19" s="15">
        <f t="shared" si="38"/>
        <v>13.492279993452996</v>
      </c>
      <c r="CK19" s="15">
        <f t="shared" si="38"/>
        <v>100</v>
      </c>
      <c r="CL19" s="15">
        <f t="shared" si="38"/>
        <v>100</v>
      </c>
      <c r="CM19" s="15">
        <f t="shared" si="38"/>
        <v>0</v>
      </c>
      <c r="CN19" s="15">
        <f t="shared" si="38"/>
        <v>100</v>
      </c>
      <c r="CO19" s="15">
        <f t="shared" si="38"/>
        <v>100</v>
      </c>
      <c r="CP19" s="15">
        <f t="shared" si="38"/>
        <v>12.646948923572191</v>
      </c>
      <c r="CQ19" s="15">
        <f t="shared" si="38"/>
        <v>12.635631781589076</v>
      </c>
      <c r="CR19" s="15">
        <f t="shared" si="38"/>
        <v>0</v>
      </c>
      <c r="CS19" s="15">
        <f t="shared" si="38"/>
        <v>12.648839899299178</v>
      </c>
      <c r="CT19" s="15">
        <f t="shared" si="38"/>
        <v>12.647212391947557</v>
      </c>
      <c r="CU19" s="15">
        <f t="shared" si="38"/>
        <v>12.646948923572191</v>
      </c>
      <c r="CV19" s="15">
        <f t="shared" si="38"/>
        <v>12.635631781589076</v>
      </c>
      <c r="CW19" s="15">
        <f t="shared" si="38"/>
        <v>0</v>
      </c>
      <c r="CX19" s="15">
        <f t="shared" si="38"/>
        <v>12.648839899299178</v>
      </c>
      <c r="CY19" s="15">
        <f t="shared" si="38"/>
        <v>12.647212391947557</v>
      </c>
      <c r="CZ19" s="15">
        <f t="shared" si="38"/>
        <v>12.646948923572188</v>
      </c>
      <c r="DA19" s="15">
        <f t="shared" si="38"/>
        <v>100</v>
      </c>
      <c r="DB19" s="15">
        <f t="shared" si="38"/>
        <v>0</v>
      </c>
      <c r="DC19" s="15">
        <f t="shared" si="38"/>
        <v>100</v>
      </c>
      <c r="DD19" s="15">
        <f t="shared" si="38"/>
        <v>100</v>
      </c>
    </row>
    <row r="20" spans="1:108" s="1" customFormat="1" x14ac:dyDescent="0.2">
      <c r="A20" s="12" t="s">
        <v>33</v>
      </c>
      <c r="B20" s="18" t="s">
        <v>34</v>
      </c>
      <c r="C20" s="14" t="s">
        <v>13</v>
      </c>
      <c r="D20" s="15">
        <f t="shared" ref="D20:D25" si="39">E20+F20+G20+H20</f>
        <v>0</v>
      </c>
      <c r="E20" s="19"/>
      <c r="F20" s="19"/>
      <c r="G20" s="19"/>
      <c r="H20" s="19"/>
      <c r="I20" s="15">
        <f t="shared" ref="I20:I25" si="40">J20+K20+L20+M20</f>
        <v>0</v>
      </c>
      <c r="J20" s="19"/>
      <c r="K20" s="19"/>
      <c r="L20" s="19"/>
      <c r="M20" s="19"/>
      <c r="N20" s="15">
        <f t="shared" ref="N20:N25" si="41">O20+P20+Q20+R20</f>
        <v>0</v>
      </c>
      <c r="O20" s="17">
        <f t="shared" si="30"/>
        <v>0</v>
      </c>
      <c r="P20" s="17">
        <f t="shared" si="30"/>
        <v>0</v>
      </c>
      <c r="Q20" s="17">
        <f t="shared" si="30"/>
        <v>0</v>
      </c>
      <c r="R20" s="17">
        <f t="shared" si="30"/>
        <v>0</v>
      </c>
      <c r="S20" s="15">
        <f t="shared" ref="S20:S25" si="42">T20+U20+V20+W20</f>
        <v>0</v>
      </c>
      <c r="T20" s="19"/>
      <c r="U20" s="19"/>
      <c r="V20" s="19"/>
      <c r="W20" s="19"/>
      <c r="X20" s="15">
        <f t="shared" ref="X20:X25" si="43">Y20+Z20+AA20+AB20</f>
        <v>0</v>
      </c>
      <c r="Y20" s="19"/>
      <c r="Z20" s="19"/>
      <c r="AA20" s="19"/>
      <c r="AB20" s="19"/>
      <c r="AC20" s="15">
        <f t="shared" ref="AC20:AC25" si="44">AD20+AE20+AF20+AG20</f>
        <v>0</v>
      </c>
      <c r="AD20" s="17">
        <f t="shared" ref="AD20:AG25" si="45">T20+Y20</f>
        <v>0</v>
      </c>
      <c r="AE20" s="17">
        <f t="shared" si="45"/>
        <v>0</v>
      </c>
      <c r="AF20" s="17">
        <f t="shared" si="45"/>
        <v>0</v>
      </c>
      <c r="AG20" s="17">
        <f t="shared" si="45"/>
        <v>0</v>
      </c>
      <c r="AH20" s="15">
        <f t="shared" ref="AH20:AH25" si="46">AI20+AJ20+AK20+AL20</f>
        <v>0</v>
      </c>
      <c r="AI20" s="19"/>
      <c r="AJ20" s="19"/>
      <c r="AK20" s="19"/>
      <c r="AL20" s="19"/>
      <c r="AM20" s="15">
        <f t="shared" ref="AM20:AM25" si="47">AN20+AO20+AP20+AQ20</f>
        <v>0</v>
      </c>
      <c r="AN20" s="19"/>
      <c r="AO20" s="19"/>
      <c r="AP20" s="19"/>
      <c r="AQ20" s="19"/>
      <c r="AR20" s="15">
        <f t="shared" ref="AR20:AR25" si="48">AS20+AT20+AU20+AV20</f>
        <v>0</v>
      </c>
      <c r="AS20" s="17">
        <f t="shared" ref="AS20:AV25" si="49">AI20+AN20</f>
        <v>0</v>
      </c>
      <c r="AT20" s="17">
        <f t="shared" si="49"/>
        <v>0</v>
      </c>
      <c r="AU20" s="17">
        <f t="shared" si="49"/>
        <v>0</v>
      </c>
      <c r="AV20" s="17">
        <f t="shared" si="49"/>
        <v>0</v>
      </c>
      <c r="AW20" s="15">
        <f t="shared" ref="AW20:AW25" si="50">AX20+AY20+AZ20+BA20</f>
        <v>0</v>
      </c>
      <c r="AX20" s="19"/>
      <c r="AY20" s="19"/>
      <c r="AZ20" s="19"/>
      <c r="BA20" s="19"/>
      <c r="BB20" s="15">
        <f t="shared" ref="BB20:BB25" si="51">BC20+BD20+BE20+BF20</f>
        <v>0</v>
      </c>
      <c r="BC20" s="19"/>
      <c r="BD20" s="19"/>
      <c r="BE20" s="19"/>
      <c r="BF20" s="19"/>
      <c r="BG20" s="15">
        <f t="shared" ref="BG20:BG25" si="52">BH20+BI20+BJ20+BK20</f>
        <v>0</v>
      </c>
      <c r="BH20" s="17">
        <f t="shared" ref="BH20:BK25" si="53">AX20+BC20</f>
        <v>0</v>
      </c>
      <c r="BI20" s="17">
        <f t="shared" si="53"/>
        <v>0</v>
      </c>
      <c r="BJ20" s="17">
        <f t="shared" si="53"/>
        <v>0</v>
      </c>
      <c r="BK20" s="17">
        <f t="shared" si="53"/>
        <v>0</v>
      </c>
      <c r="BL20" s="15" t="e">
        <f t="shared" ref="BL20:BL25" si="54">BM20+BN20+BO20+BP20</f>
        <v>#REF!</v>
      </c>
      <c r="BM20" s="16" t="e">
        <f>'[2]Баланс ЭЭ'!BM20</f>
        <v>#REF!</v>
      </c>
      <c r="BN20" s="16" t="e">
        <f>'[2]Баланс ЭЭ'!BN20</f>
        <v>#REF!</v>
      </c>
      <c r="BO20" s="16" t="e">
        <f>'[2]Баланс ЭЭ'!BO20</f>
        <v>#REF!</v>
      </c>
      <c r="BP20" s="16" t="e">
        <f>'[2]Баланс ЭЭ'!BP20</f>
        <v>#REF!</v>
      </c>
      <c r="BQ20" s="15" t="e">
        <f t="shared" ref="BQ20:BQ25" si="55">BR20+BS20+BT20+BU20</f>
        <v>#REF!</v>
      </c>
      <c r="BR20" s="16" t="e">
        <f>'[2]Баланс ЭЭ'!BR20</f>
        <v>#REF!</v>
      </c>
      <c r="BS20" s="16" t="e">
        <f>'[2]Баланс ЭЭ'!BS20</f>
        <v>#REF!</v>
      </c>
      <c r="BT20" s="16" t="e">
        <f>'[2]Баланс ЭЭ'!BT20</f>
        <v>#REF!</v>
      </c>
      <c r="BU20" s="16" t="e">
        <f>'[2]Баланс ЭЭ'!BU20</f>
        <v>#REF!</v>
      </c>
      <c r="BV20" s="15" t="e">
        <f t="shared" ref="BV20:BV25" si="56">BW20+BX20+BY20+BZ20</f>
        <v>#REF!</v>
      </c>
      <c r="BW20" s="17" t="e">
        <f t="shared" ref="BW20:BZ25" si="57">BM20+BR20</f>
        <v>#REF!</v>
      </c>
      <c r="BX20" s="17" t="e">
        <f t="shared" si="57"/>
        <v>#REF!</v>
      </c>
      <c r="BY20" s="17" t="e">
        <f t="shared" si="57"/>
        <v>#REF!</v>
      </c>
      <c r="BZ20" s="17" t="e">
        <f t="shared" si="57"/>
        <v>#REF!</v>
      </c>
      <c r="CA20" s="15">
        <f t="shared" ref="CA20:CA25" si="58">CB20+CC20+CD20+CE20</f>
        <v>0</v>
      </c>
      <c r="CB20" s="19"/>
      <c r="CC20" s="19"/>
      <c r="CD20" s="19"/>
      <c r="CE20" s="19"/>
      <c r="CF20" s="15">
        <f t="shared" ref="CF20:CF25" si="59">CG20+CH20+CI20+CJ20</f>
        <v>0</v>
      </c>
      <c r="CG20" s="19"/>
      <c r="CH20" s="19"/>
      <c r="CI20" s="19"/>
      <c r="CJ20" s="19"/>
      <c r="CK20" s="15">
        <f t="shared" ref="CK20:CK25" si="60">CL20+CM20+CN20+CO20</f>
        <v>0</v>
      </c>
      <c r="CL20" s="17">
        <f t="shared" ref="CL20:CO25" si="61">CB20+CG20</f>
        <v>0</v>
      </c>
      <c r="CM20" s="17">
        <f t="shared" si="61"/>
        <v>0</v>
      </c>
      <c r="CN20" s="17">
        <f t="shared" si="61"/>
        <v>0</v>
      </c>
      <c r="CO20" s="17">
        <f t="shared" si="61"/>
        <v>0</v>
      </c>
      <c r="CP20" s="15">
        <f t="shared" ref="CP20:CP25" si="62">CQ20+CR20+CS20+CT20</f>
        <v>0</v>
      </c>
      <c r="CQ20" s="16">
        <v>0</v>
      </c>
      <c r="CR20" s="16">
        <v>0</v>
      </c>
      <c r="CS20" s="16">
        <v>0</v>
      </c>
      <c r="CT20" s="16">
        <v>0</v>
      </c>
      <c r="CU20" s="15">
        <f t="shared" ref="CU20:CU25" si="63">CV20+CW20+CX20+CY20</f>
        <v>0</v>
      </c>
      <c r="CV20" s="16">
        <v>0</v>
      </c>
      <c r="CW20" s="16">
        <v>0</v>
      </c>
      <c r="CX20" s="16">
        <v>0</v>
      </c>
      <c r="CY20" s="16">
        <v>0</v>
      </c>
      <c r="CZ20" s="15">
        <f t="shared" ref="CZ20:CZ25" si="64">DA20+DB20+DC20+DD20</f>
        <v>0</v>
      </c>
      <c r="DA20" s="17">
        <f t="shared" ref="DA20:DD25" si="65">CQ20+CV20</f>
        <v>0</v>
      </c>
      <c r="DB20" s="17">
        <f t="shared" si="65"/>
        <v>0</v>
      </c>
      <c r="DC20" s="17">
        <f t="shared" si="65"/>
        <v>0</v>
      </c>
      <c r="DD20" s="17">
        <f t="shared" si="65"/>
        <v>0</v>
      </c>
    </row>
    <row r="21" spans="1:108" s="1" customFormat="1" x14ac:dyDescent="0.2">
      <c r="A21" s="23" t="s">
        <v>35</v>
      </c>
      <c r="B21" s="24" t="s">
        <v>36</v>
      </c>
      <c r="C21" s="25" t="s">
        <v>13</v>
      </c>
      <c r="D21" s="26">
        <f t="shared" si="39"/>
        <v>0</v>
      </c>
      <c r="E21" s="26">
        <f>E22+E23</f>
        <v>0</v>
      </c>
      <c r="F21" s="26">
        <f>F22+F23</f>
        <v>0</v>
      </c>
      <c r="G21" s="26">
        <f>G22+G23</f>
        <v>0</v>
      </c>
      <c r="H21" s="26">
        <f>H22+H23</f>
        <v>0</v>
      </c>
      <c r="I21" s="26">
        <f t="shared" si="40"/>
        <v>0</v>
      </c>
      <c r="J21" s="26">
        <f>J22+J23</f>
        <v>0</v>
      </c>
      <c r="K21" s="26">
        <f>K22+K23</f>
        <v>0</v>
      </c>
      <c r="L21" s="26">
        <f>L22+L23</f>
        <v>0</v>
      </c>
      <c r="M21" s="26">
        <f>M22+M23</f>
        <v>0</v>
      </c>
      <c r="N21" s="26">
        <f t="shared" si="41"/>
        <v>0</v>
      </c>
      <c r="O21" s="27">
        <f t="shared" si="30"/>
        <v>0</v>
      </c>
      <c r="P21" s="27">
        <f t="shared" si="30"/>
        <v>0</v>
      </c>
      <c r="Q21" s="27">
        <f t="shared" si="30"/>
        <v>0</v>
      </c>
      <c r="R21" s="27">
        <f t="shared" si="30"/>
        <v>0</v>
      </c>
      <c r="S21" s="26">
        <f t="shared" si="42"/>
        <v>0</v>
      </c>
      <c r="T21" s="26">
        <f>T22+T23</f>
        <v>0</v>
      </c>
      <c r="U21" s="26">
        <f>U22+U23</f>
        <v>0</v>
      </c>
      <c r="V21" s="26">
        <f>V22+V23</f>
        <v>0</v>
      </c>
      <c r="W21" s="26">
        <f>W22+W23</f>
        <v>0</v>
      </c>
      <c r="X21" s="26">
        <f t="shared" si="43"/>
        <v>0</v>
      </c>
      <c r="Y21" s="26">
        <f>Y22+Y23</f>
        <v>0</v>
      </c>
      <c r="Z21" s="26">
        <f>Z22+Z23</f>
        <v>0</v>
      </c>
      <c r="AA21" s="26">
        <f>AA22+AA23</f>
        <v>0</v>
      </c>
      <c r="AB21" s="26">
        <f>AB22+AB23</f>
        <v>0</v>
      </c>
      <c r="AC21" s="26">
        <f t="shared" si="44"/>
        <v>0</v>
      </c>
      <c r="AD21" s="27">
        <f t="shared" si="45"/>
        <v>0</v>
      </c>
      <c r="AE21" s="27">
        <f t="shared" si="45"/>
        <v>0</v>
      </c>
      <c r="AF21" s="27">
        <f t="shared" si="45"/>
        <v>0</v>
      </c>
      <c r="AG21" s="27">
        <f t="shared" si="45"/>
        <v>0</v>
      </c>
      <c r="AH21" s="26">
        <f t="shared" si="46"/>
        <v>5.0130000000000008</v>
      </c>
      <c r="AI21" s="26">
        <f>AI22+AI23</f>
        <v>1.5215000000000001</v>
      </c>
      <c r="AJ21" s="26">
        <f>AJ22+AJ23</f>
        <v>0</v>
      </c>
      <c r="AK21" s="26">
        <f>AK22+AK23</f>
        <v>3.149</v>
      </c>
      <c r="AL21" s="26">
        <f>AL22+AL23</f>
        <v>0.34250000000000003</v>
      </c>
      <c r="AM21" s="26">
        <f t="shared" si="47"/>
        <v>5.0130000000000008</v>
      </c>
      <c r="AN21" s="26">
        <f>AN22+AN23</f>
        <v>1.5215000000000001</v>
      </c>
      <c r="AO21" s="26">
        <f>AO22+AO23</f>
        <v>0</v>
      </c>
      <c r="AP21" s="26">
        <f>AP22+AP23</f>
        <v>3.149</v>
      </c>
      <c r="AQ21" s="26">
        <f>AQ22+AQ23</f>
        <v>0.34250000000000003</v>
      </c>
      <c r="AR21" s="26">
        <f t="shared" si="48"/>
        <v>10.026000000000002</v>
      </c>
      <c r="AS21" s="27">
        <f t="shared" si="49"/>
        <v>3.0430000000000001</v>
      </c>
      <c r="AT21" s="27">
        <f t="shared" si="49"/>
        <v>0</v>
      </c>
      <c r="AU21" s="27">
        <f t="shared" si="49"/>
        <v>6.298</v>
      </c>
      <c r="AV21" s="27">
        <f t="shared" si="49"/>
        <v>0.68500000000000005</v>
      </c>
      <c r="AW21" s="26">
        <f t="shared" si="50"/>
        <v>4.0054999999999996</v>
      </c>
      <c r="AX21" s="26">
        <f>AX22+AX23</f>
        <v>1.639</v>
      </c>
      <c r="AY21" s="26">
        <f>AY22+AY23</f>
        <v>0</v>
      </c>
      <c r="AZ21" s="26">
        <f>AZ22+AZ23</f>
        <v>1.6895</v>
      </c>
      <c r="BA21" s="26">
        <f>BA22+BA23</f>
        <v>0.67700000000000005</v>
      </c>
      <c r="BB21" s="26">
        <f t="shared" si="51"/>
        <v>4.0054999999999996</v>
      </c>
      <c r="BC21" s="26">
        <f>BC22+BC23</f>
        <v>1.639</v>
      </c>
      <c r="BD21" s="26">
        <f>BD22+BD23</f>
        <v>0</v>
      </c>
      <c r="BE21" s="26">
        <f>BE22+BE23</f>
        <v>1.6895</v>
      </c>
      <c r="BF21" s="26">
        <f>BF22+BF23</f>
        <v>0.67700000000000005</v>
      </c>
      <c r="BG21" s="26">
        <f t="shared" si="52"/>
        <v>8.0109999999999992</v>
      </c>
      <c r="BH21" s="27">
        <f t="shared" si="53"/>
        <v>3.278</v>
      </c>
      <c r="BI21" s="27">
        <f t="shared" si="53"/>
        <v>0</v>
      </c>
      <c r="BJ21" s="27">
        <f t="shared" si="53"/>
        <v>3.379</v>
      </c>
      <c r="BK21" s="27">
        <f t="shared" si="53"/>
        <v>1.3540000000000001</v>
      </c>
      <c r="BL21" s="26" t="e">
        <f t="shared" si="54"/>
        <v>#REF!</v>
      </c>
      <c r="BM21" s="26" t="e">
        <f>BM22+BM23</f>
        <v>#REF!</v>
      </c>
      <c r="BN21" s="26" t="e">
        <f>BN22+BN23</f>
        <v>#REF!</v>
      </c>
      <c r="BO21" s="26" t="e">
        <f>BO22+BO23</f>
        <v>#REF!</v>
      </c>
      <c r="BP21" s="26" t="e">
        <f>BP22+BP23</f>
        <v>#REF!</v>
      </c>
      <c r="BQ21" s="26" t="e">
        <f t="shared" si="55"/>
        <v>#REF!</v>
      </c>
      <c r="BR21" s="26" t="e">
        <f>BR22+BR23</f>
        <v>#REF!</v>
      </c>
      <c r="BS21" s="26" t="e">
        <f>BS22+BS23</f>
        <v>#REF!</v>
      </c>
      <c r="BT21" s="26" t="e">
        <f>BT22+BT23</f>
        <v>#REF!</v>
      </c>
      <c r="BU21" s="26" t="e">
        <f>BU22+BU23</f>
        <v>#REF!</v>
      </c>
      <c r="BV21" s="26" t="e">
        <f t="shared" si="56"/>
        <v>#REF!</v>
      </c>
      <c r="BW21" s="27" t="e">
        <f t="shared" si="57"/>
        <v>#REF!</v>
      </c>
      <c r="BX21" s="27" t="e">
        <f t="shared" si="57"/>
        <v>#REF!</v>
      </c>
      <c r="BY21" s="27" t="e">
        <f t="shared" si="57"/>
        <v>#REF!</v>
      </c>
      <c r="BZ21" s="27" t="e">
        <f t="shared" si="57"/>
        <v>#REF!</v>
      </c>
      <c r="CA21" s="26">
        <f t="shared" si="58"/>
        <v>5.5355000000000008</v>
      </c>
      <c r="CB21" s="26">
        <f>CB22+CB23</f>
        <v>1.4339999999999999</v>
      </c>
      <c r="CC21" s="26">
        <f>CC22+CC23</f>
        <v>0</v>
      </c>
      <c r="CD21" s="26">
        <f>CD22+CD23</f>
        <v>3.0510000000000002</v>
      </c>
      <c r="CE21" s="26">
        <f>CE22+CE23</f>
        <v>1.0505</v>
      </c>
      <c r="CF21" s="26">
        <f t="shared" si="59"/>
        <v>5.5355000000000008</v>
      </c>
      <c r="CG21" s="26">
        <f>CG22+CG23</f>
        <v>1.4339999999999999</v>
      </c>
      <c r="CH21" s="26">
        <f>CH22+CH23</f>
        <v>0</v>
      </c>
      <c r="CI21" s="26">
        <f>CI22+CI23</f>
        <v>3.0510000000000002</v>
      </c>
      <c r="CJ21" s="26">
        <f>CJ22+CJ23</f>
        <v>1.0505</v>
      </c>
      <c r="CK21" s="26">
        <f t="shared" si="60"/>
        <v>11.071000000000002</v>
      </c>
      <c r="CL21" s="27">
        <f t="shared" si="61"/>
        <v>2.8679999999999999</v>
      </c>
      <c r="CM21" s="27">
        <f t="shared" si="61"/>
        <v>0</v>
      </c>
      <c r="CN21" s="27">
        <f t="shared" si="61"/>
        <v>6.1020000000000003</v>
      </c>
      <c r="CO21" s="27">
        <f t="shared" si="61"/>
        <v>2.101</v>
      </c>
      <c r="CP21" s="26">
        <f t="shared" si="62"/>
        <v>10.100000000000001</v>
      </c>
      <c r="CQ21" s="26">
        <f>CQ22+CQ23</f>
        <v>1.466</v>
      </c>
      <c r="CR21" s="26">
        <f>CR22+CR23</f>
        <v>0</v>
      </c>
      <c r="CS21" s="26">
        <f>CS22+CS23</f>
        <v>6.6390000000000002</v>
      </c>
      <c r="CT21" s="26">
        <f>CT22+CT23</f>
        <v>1.9950000000000001</v>
      </c>
      <c r="CU21" s="26">
        <f t="shared" si="63"/>
        <v>10.100000000000001</v>
      </c>
      <c r="CV21" s="26">
        <f>CV22+CV23</f>
        <v>1.466</v>
      </c>
      <c r="CW21" s="26">
        <f>CW22+CW23</f>
        <v>0</v>
      </c>
      <c r="CX21" s="26">
        <f>CX22+CX23</f>
        <v>6.6390000000000002</v>
      </c>
      <c r="CY21" s="26">
        <f>CY22+CY23</f>
        <v>1.9950000000000001</v>
      </c>
      <c r="CZ21" s="26">
        <f>CZ22+CZ24</f>
        <v>60.782000000000004</v>
      </c>
      <c r="DA21" s="26">
        <f>DA22+DA24</f>
        <v>4.992</v>
      </c>
      <c r="DB21" s="26">
        <f>DB22+DB24</f>
        <v>0</v>
      </c>
      <c r="DC21" s="26">
        <f>DC22+DC24</f>
        <v>25.676000000000002</v>
      </c>
      <c r="DD21" s="26">
        <f>DD22+DD24</f>
        <v>30.113999999999997</v>
      </c>
    </row>
    <row r="22" spans="1:108" s="1" customFormat="1" x14ac:dyDescent="0.2">
      <c r="A22" s="12" t="s">
        <v>37</v>
      </c>
      <c r="B22" s="13" t="s">
        <v>38</v>
      </c>
      <c r="C22" s="14" t="s">
        <v>13</v>
      </c>
      <c r="D22" s="15">
        <f t="shared" si="39"/>
        <v>0</v>
      </c>
      <c r="E22" s="19"/>
      <c r="F22" s="19"/>
      <c r="G22" s="19"/>
      <c r="H22" s="19"/>
      <c r="I22" s="15">
        <f t="shared" si="40"/>
        <v>0</v>
      </c>
      <c r="J22" s="19"/>
      <c r="K22" s="19"/>
      <c r="L22" s="19"/>
      <c r="M22" s="19"/>
      <c r="N22" s="15">
        <f t="shared" si="41"/>
        <v>0</v>
      </c>
      <c r="O22" s="17">
        <f t="shared" si="30"/>
        <v>0</v>
      </c>
      <c r="P22" s="17">
        <f t="shared" si="30"/>
        <v>0</v>
      </c>
      <c r="Q22" s="17">
        <f t="shared" si="30"/>
        <v>0</v>
      </c>
      <c r="R22" s="17">
        <f t="shared" si="30"/>
        <v>0</v>
      </c>
      <c r="S22" s="15">
        <f t="shared" si="42"/>
        <v>0</v>
      </c>
      <c r="T22" s="19"/>
      <c r="U22" s="19"/>
      <c r="V22" s="19"/>
      <c r="W22" s="19"/>
      <c r="X22" s="15">
        <f t="shared" si="43"/>
        <v>0</v>
      </c>
      <c r="Y22" s="19"/>
      <c r="Z22" s="19"/>
      <c r="AA22" s="19"/>
      <c r="AB22" s="19"/>
      <c r="AC22" s="15">
        <f t="shared" si="44"/>
        <v>0</v>
      </c>
      <c r="AD22" s="17">
        <f t="shared" si="45"/>
        <v>0</v>
      </c>
      <c r="AE22" s="17">
        <f t="shared" si="45"/>
        <v>0</v>
      </c>
      <c r="AF22" s="17">
        <f t="shared" si="45"/>
        <v>0</v>
      </c>
      <c r="AG22" s="17">
        <f t="shared" si="45"/>
        <v>0</v>
      </c>
      <c r="AH22" s="15">
        <f t="shared" si="46"/>
        <v>5.0130000000000008</v>
      </c>
      <c r="AI22" s="19">
        <v>1.5215000000000001</v>
      </c>
      <c r="AJ22" s="19"/>
      <c r="AK22" s="19">
        <v>3.149</v>
      </c>
      <c r="AL22" s="19">
        <v>0.34250000000000003</v>
      </c>
      <c r="AM22" s="15">
        <f t="shared" si="47"/>
        <v>5.0130000000000008</v>
      </c>
      <c r="AN22" s="16">
        <v>1.5215000000000001</v>
      </c>
      <c r="AO22" s="16"/>
      <c r="AP22" s="16">
        <v>3.149</v>
      </c>
      <c r="AQ22" s="16">
        <v>0.34250000000000003</v>
      </c>
      <c r="AR22" s="15">
        <f t="shared" si="48"/>
        <v>10.026000000000002</v>
      </c>
      <c r="AS22" s="17">
        <f t="shared" si="49"/>
        <v>3.0430000000000001</v>
      </c>
      <c r="AT22" s="17">
        <f t="shared" si="49"/>
        <v>0</v>
      </c>
      <c r="AU22" s="17">
        <f t="shared" si="49"/>
        <v>6.298</v>
      </c>
      <c r="AV22" s="17">
        <f t="shared" si="49"/>
        <v>0.68500000000000005</v>
      </c>
      <c r="AW22" s="15">
        <f t="shared" si="50"/>
        <v>4.0054999999999996</v>
      </c>
      <c r="AX22" s="16">
        <v>1.639</v>
      </c>
      <c r="AY22" s="16">
        <v>0</v>
      </c>
      <c r="AZ22" s="16">
        <v>1.6895</v>
      </c>
      <c r="BA22" s="16">
        <v>0.67700000000000005</v>
      </c>
      <c r="BB22" s="15">
        <f t="shared" si="51"/>
        <v>4.0054999999999996</v>
      </c>
      <c r="BC22" s="16">
        <v>1.639</v>
      </c>
      <c r="BD22" s="16">
        <v>0</v>
      </c>
      <c r="BE22" s="16">
        <v>1.6895</v>
      </c>
      <c r="BF22" s="16">
        <v>0.67700000000000005</v>
      </c>
      <c r="BG22" s="15">
        <f t="shared" si="52"/>
        <v>8.0109999999999992</v>
      </c>
      <c r="BH22" s="17">
        <f t="shared" si="53"/>
        <v>3.278</v>
      </c>
      <c r="BI22" s="17">
        <f t="shared" si="53"/>
        <v>0</v>
      </c>
      <c r="BJ22" s="17">
        <f t="shared" si="53"/>
        <v>3.379</v>
      </c>
      <c r="BK22" s="17">
        <f t="shared" si="53"/>
        <v>1.3540000000000001</v>
      </c>
      <c r="BL22" s="15" t="e">
        <f t="shared" si="54"/>
        <v>#REF!</v>
      </c>
      <c r="BM22" s="16" t="e">
        <f>'[2]Баланс ЭЭ'!BM22</f>
        <v>#REF!</v>
      </c>
      <c r="BN22" s="16" t="e">
        <f>'[2]Баланс ЭЭ'!BN22</f>
        <v>#REF!</v>
      </c>
      <c r="BO22" s="16" t="e">
        <f>'[2]Баланс ЭЭ'!BO22</f>
        <v>#REF!</v>
      </c>
      <c r="BP22" s="16" t="e">
        <f>'[2]Баланс ЭЭ'!BP22</f>
        <v>#REF!</v>
      </c>
      <c r="BQ22" s="15" t="e">
        <f t="shared" si="55"/>
        <v>#REF!</v>
      </c>
      <c r="BR22" s="16" t="e">
        <f>'[2]Баланс ЭЭ'!BR22</f>
        <v>#REF!</v>
      </c>
      <c r="BS22" s="16" t="e">
        <f>'[2]Баланс ЭЭ'!BS22</f>
        <v>#REF!</v>
      </c>
      <c r="BT22" s="16" t="e">
        <f>'[2]Баланс ЭЭ'!BT22</f>
        <v>#REF!</v>
      </c>
      <c r="BU22" s="16" t="e">
        <f>'[2]Баланс ЭЭ'!BU22</f>
        <v>#REF!</v>
      </c>
      <c r="BV22" s="15" t="e">
        <f t="shared" si="56"/>
        <v>#REF!</v>
      </c>
      <c r="BW22" s="17" t="e">
        <f t="shared" si="57"/>
        <v>#REF!</v>
      </c>
      <c r="BX22" s="17" t="e">
        <f t="shared" si="57"/>
        <v>#REF!</v>
      </c>
      <c r="BY22" s="17" t="e">
        <f t="shared" si="57"/>
        <v>#REF!</v>
      </c>
      <c r="BZ22" s="17" t="e">
        <f t="shared" si="57"/>
        <v>#REF!</v>
      </c>
      <c r="CA22" s="15">
        <f t="shared" si="58"/>
        <v>5.5355000000000008</v>
      </c>
      <c r="CB22" s="16">
        <v>1.4339999999999999</v>
      </c>
      <c r="CC22" s="16">
        <v>0</v>
      </c>
      <c r="CD22" s="16">
        <v>3.0510000000000002</v>
      </c>
      <c r="CE22" s="16">
        <v>1.0505</v>
      </c>
      <c r="CF22" s="15">
        <f t="shared" si="59"/>
        <v>5.5355000000000008</v>
      </c>
      <c r="CG22" s="16">
        <v>1.4339999999999999</v>
      </c>
      <c r="CH22" s="16">
        <v>0</v>
      </c>
      <c r="CI22" s="16">
        <v>3.0510000000000002</v>
      </c>
      <c r="CJ22" s="16">
        <v>1.0505</v>
      </c>
      <c r="CK22" s="15">
        <f t="shared" si="60"/>
        <v>11.071000000000002</v>
      </c>
      <c r="CL22" s="17">
        <f t="shared" si="61"/>
        <v>2.8679999999999999</v>
      </c>
      <c r="CM22" s="17">
        <f t="shared" si="61"/>
        <v>0</v>
      </c>
      <c r="CN22" s="17">
        <f t="shared" si="61"/>
        <v>6.1020000000000003</v>
      </c>
      <c r="CO22" s="17">
        <f t="shared" si="61"/>
        <v>2.101</v>
      </c>
      <c r="CP22" s="15">
        <f t="shared" si="62"/>
        <v>10.100000000000001</v>
      </c>
      <c r="CQ22" s="16">
        <v>1.466</v>
      </c>
      <c r="CR22" s="16">
        <v>0</v>
      </c>
      <c r="CS22" s="16">
        <v>6.6390000000000002</v>
      </c>
      <c r="CT22" s="16">
        <v>1.9950000000000001</v>
      </c>
      <c r="CU22" s="15">
        <f t="shared" si="63"/>
        <v>10.100000000000001</v>
      </c>
      <c r="CV22" s="16">
        <v>1.466</v>
      </c>
      <c r="CW22" s="16">
        <v>0</v>
      </c>
      <c r="CX22" s="16">
        <v>6.6390000000000002</v>
      </c>
      <c r="CY22" s="16">
        <v>1.9950000000000001</v>
      </c>
      <c r="CZ22" s="15">
        <f t="shared" si="64"/>
        <v>20.200000000000003</v>
      </c>
      <c r="DA22" s="17">
        <f t="shared" si="65"/>
        <v>2.9319999999999999</v>
      </c>
      <c r="DB22" s="17">
        <f t="shared" si="65"/>
        <v>0</v>
      </c>
      <c r="DC22" s="17">
        <f t="shared" si="65"/>
        <v>13.278</v>
      </c>
      <c r="DD22" s="17">
        <f t="shared" si="65"/>
        <v>3.99</v>
      </c>
    </row>
    <row r="23" spans="1:108" s="1" customFormat="1" ht="24" x14ac:dyDescent="0.2">
      <c r="A23" s="12" t="s">
        <v>39</v>
      </c>
      <c r="B23" s="13" t="s">
        <v>40</v>
      </c>
      <c r="C23" s="14" t="s">
        <v>13</v>
      </c>
      <c r="D23" s="15">
        <f t="shared" si="39"/>
        <v>0</v>
      </c>
      <c r="E23" s="19"/>
      <c r="F23" s="19"/>
      <c r="G23" s="19"/>
      <c r="H23" s="19"/>
      <c r="I23" s="15">
        <f t="shared" si="40"/>
        <v>0</v>
      </c>
      <c r="J23" s="19"/>
      <c r="K23" s="19"/>
      <c r="L23" s="19"/>
      <c r="M23" s="19"/>
      <c r="N23" s="15">
        <f t="shared" si="41"/>
        <v>0</v>
      </c>
      <c r="O23" s="17">
        <f t="shared" si="30"/>
        <v>0</v>
      </c>
      <c r="P23" s="17">
        <f t="shared" si="30"/>
        <v>0</v>
      </c>
      <c r="Q23" s="17">
        <f t="shared" si="30"/>
        <v>0</v>
      </c>
      <c r="R23" s="17">
        <f t="shared" si="30"/>
        <v>0</v>
      </c>
      <c r="S23" s="15">
        <f t="shared" si="42"/>
        <v>0</v>
      </c>
      <c r="T23" s="19"/>
      <c r="U23" s="19"/>
      <c r="V23" s="19"/>
      <c r="W23" s="19"/>
      <c r="X23" s="15">
        <f t="shared" si="43"/>
        <v>0</v>
      </c>
      <c r="Y23" s="19"/>
      <c r="Z23" s="19"/>
      <c r="AA23" s="19"/>
      <c r="AB23" s="19"/>
      <c r="AC23" s="15">
        <f t="shared" si="44"/>
        <v>0</v>
      </c>
      <c r="AD23" s="17">
        <f t="shared" si="45"/>
        <v>0</v>
      </c>
      <c r="AE23" s="17">
        <f t="shared" si="45"/>
        <v>0</v>
      </c>
      <c r="AF23" s="17">
        <f t="shared" si="45"/>
        <v>0</v>
      </c>
      <c r="AG23" s="17">
        <f t="shared" si="45"/>
        <v>0</v>
      </c>
      <c r="AH23" s="15">
        <f t="shared" si="46"/>
        <v>0</v>
      </c>
      <c r="AI23" s="19"/>
      <c r="AJ23" s="19"/>
      <c r="AK23" s="19"/>
      <c r="AL23" s="19"/>
      <c r="AM23" s="15">
        <f t="shared" si="47"/>
        <v>0</v>
      </c>
      <c r="AN23" s="19"/>
      <c r="AO23" s="19"/>
      <c r="AP23" s="19"/>
      <c r="AQ23" s="19"/>
      <c r="AR23" s="15">
        <f t="shared" si="48"/>
        <v>0</v>
      </c>
      <c r="AS23" s="17">
        <f t="shared" si="49"/>
        <v>0</v>
      </c>
      <c r="AT23" s="17">
        <f t="shared" si="49"/>
        <v>0</v>
      </c>
      <c r="AU23" s="17">
        <f t="shared" si="49"/>
        <v>0</v>
      </c>
      <c r="AV23" s="17">
        <f t="shared" si="49"/>
        <v>0</v>
      </c>
      <c r="AW23" s="15">
        <f t="shared" si="50"/>
        <v>0</v>
      </c>
      <c r="AX23" s="19"/>
      <c r="AY23" s="19"/>
      <c r="AZ23" s="19"/>
      <c r="BA23" s="19"/>
      <c r="BB23" s="15">
        <f t="shared" si="51"/>
        <v>0</v>
      </c>
      <c r="BC23" s="19"/>
      <c r="BD23" s="19"/>
      <c r="BE23" s="19"/>
      <c r="BF23" s="19"/>
      <c r="BG23" s="15">
        <f t="shared" si="52"/>
        <v>0</v>
      </c>
      <c r="BH23" s="17">
        <f t="shared" si="53"/>
        <v>0</v>
      </c>
      <c r="BI23" s="17">
        <f t="shared" si="53"/>
        <v>0</v>
      </c>
      <c r="BJ23" s="17">
        <f t="shared" si="53"/>
        <v>0</v>
      </c>
      <c r="BK23" s="17">
        <f t="shared" si="53"/>
        <v>0</v>
      </c>
      <c r="BL23" s="15" t="e">
        <f t="shared" si="54"/>
        <v>#REF!</v>
      </c>
      <c r="BM23" s="16" t="e">
        <f>'[2]Баланс ЭЭ'!BM23</f>
        <v>#REF!</v>
      </c>
      <c r="BN23" s="16" t="e">
        <f>'[2]Баланс ЭЭ'!BN23</f>
        <v>#REF!</v>
      </c>
      <c r="BO23" s="16" t="e">
        <f>'[2]Баланс ЭЭ'!BO23</f>
        <v>#REF!</v>
      </c>
      <c r="BP23" s="16" t="e">
        <f>'[2]Баланс ЭЭ'!BP23</f>
        <v>#REF!</v>
      </c>
      <c r="BQ23" s="15" t="e">
        <f t="shared" si="55"/>
        <v>#REF!</v>
      </c>
      <c r="BR23" s="16" t="e">
        <f>'[2]Баланс ЭЭ'!BR23</f>
        <v>#REF!</v>
      </c>
      <c r="BS23" s="16" t="e">
        <f>'[2]Баланс ЭЭ'!BS23</f>
        <v>#REF!</v>
      </c>
      <c r="BT23" s="16" t="e">
        <f>'[2]Баланс ЭЭ'!BT23</f>
        <v>#REF!</v>
      </c>
      <c r="BU23" s="16" t="e">
        <f>'[2]Баланс ЭЭ'!BU23</f>
        <v>#REF!</v>
      </c>
      <c r="BV23" s="15" t="e">
        <f t="shared" si="56"/>
        <v>#REF!</v>
      </c>
      <c r="BW23" s="17" t="e">
        <f t="shared" si="57"/>
        <v>#REF!</v>
      </c>
      <c r="BX23" s="17" t="e">
        <f t="shared" si="57"/>
        <v>#REF!</v>
      </c>
      <c r="BY23" s="17" t="e">
        <f t="shared" si="57"/>
        <v>#REF!</v>
      </c>
      <c r="BZ23" s="17" t="e">
        <f t="shared" si="57"/>
        <v>#REF!</v>
      </c>
      <c r="CA23" s="15">
        <f t="shared" si="58"/>
        <v>0</v>
      </c>
      <c r="CB23" s="16">
        <v>0</v>
      </c>
      <c r="CC23" s="16">
        <v>0</v>
      </c>
      <c r="CD23" s="16">
        <v>0</v>
      </c>
      <c r="CE23" s="16">
        <v>0</v>
      </c>
      <c r="CF23" s="15">
        <f t="shared" si="59"/>
        <v>0</v>
      </c>
      <c r="CG23" s="16">
        <v>0</v>
      </c>
      <c r="CH23" s="16">
        <v>0</v>
      </c>
      <c r="CI23" s="16">
        <v>0</v>
      </c>
      <c r="CJ23" s="16">
        <v>0</v>
      </c>
      <c r="CK23" s="15">
        <f t="shared" si="60"/>
        <v>0</v>
      </c>
      <c r="CL23" s="17">
        <f t="shared" si="61"/>
        <v>0</v>
      </c>
      <c r="CM23" s="17">
        <f t="shared" si="61"/>
        <v>0</v>
      </c>
      <c r="CN23" s="17">
        <f t="shared" si="61"/>
        <v>0</v>
      </c>
      <c r="CO23" s="17">
        <f t="shared" si="61"/>
        <v>0</v>
      </c>
      <c r="CP23" s="15">
        <f t="shared" si="62"/>
        <v>0</v>
      </c>
      <c r="CQ23" s="16">
        <v>0</v>
      </c>
      <c r="CR23" s="16">
        <v>0</v>
      </c>
      <c r="CS23" s="16">
        <v>0</v>
      </c>
      <c r="CT23" s="16">
        <v>0</v>
      </c>
      <c r="CU23" s="15">
        <f t="shared" si="63"/>
        <v>0</v>
      </c>
      <c r="CV23" s="16">
        <v>0</v>
      </c>
      <c r="CW23" s="16">
        <v>0</v>
      </c>
      <c r="CX23" s="16">
        <v>0</v>
      </c>
      <c r="CY23" s="16">
        <v>0</v>
      </c>
      <c r="CZ23" s="15">
        <f t="shared" si="64"/>
        <v>0</v>
      </c>
      <c r="DA23" s="17">
        <f t="shared" si="65"/>
        <v>0</v>
      </c>
      <c r="DB23" s="17">
        <f t="shared" si="65"/>
        <v>0</v>
      </c>
      <c r="DC23" s="17">
        <f t="shared" si="65"/>
        <v>0</v>
      </c>
      <c r="DD23" s="17">
        <f t="shared" si="65"/>
        <v>0</v>
      </c>
    </row>
    <row r="24" spans="1:108" s="1" customFormat="1" ht="24" x14ac:dyDescent="0.2">
      <c r="A24" s="12" t="s">
        <v>41</v>
      </c>
      <c r="B24" s="13" t="s">
        <v>42</v>
      </c>
      <c r="C24" s="14" t="s">
        <v>13</v>
      </c>
      <c r="D24" s="15">
        <f t="shared" si="39"/>
        <v>0</v>
      </c>
      <c r="E24" s="15">
        <f>E25</f>
        <v>0</v>
      </c>
      <c r="F24" s="15">
        <f>F25</f>
        <v>0</v>
      </c>
      <c r="G24" s="15">
        <f>G25</f>
        <v>0</v>
      </c>
      <c r="H24" s="15">
        <f>H25</f>
        <v>0</v>
      </c>
      <c r="I24" s="15">
        <f t="shared" si="40"/>
        <v>0</v>
      </c>
      <c r="J24" s="15">
        <f>J25</f>
        <v>0</v>
      </c>
      <c r="K24" s="15">
        <f>K25</f>
        <v>0</v>
      </c>
      <c r="L24" s="15">
        <f>L25</f>
        <v>0</v>
      </c>
      <c r="M24" s="15">
        <f>M25</f>
        <v>0</v>
      </c>
      <c r="N24" s="15">
        <f t="shared" si="41"/>
        <v>0</v>
      </c>
      <c r="O24" s="17">
        <f t="shared" si="30"/>
        <v>0</v>
      </c>
      <c r="P24" s="17">
        <f t="shared" si="30"/>
        <v>0</v>
      </c>
      <c r="Q24" s="17">
        <f t="shared" si="30"/>
        <v>0</v>
      </c>
      <c r="R24" s="17">
        <f t="shared" si="30"/>
        <v>0</v>
      </c>
      <c r="S24" s="15">
        <f t="shared" si="42"/>
        <v>0</v>
      </c>
      <c r="T24" s="15">
        <f>T25</f>
        <v>0</v>
      </c>
      <c r="U24" s="15">
        <f>U25</f>
        <v>0</v>
      </c>
      <c r="V24" s="15">
        <f>V25</f>
        <v>0</v>
      </c>
      <c r="W24" s="15">
        <f>W25</f>
        <v>0</v>
      </c>
      <c r="X24" s="15">
        <f t="shared" si="43"/>
        <v>0</v>
      </c>
      <c r="Y24" s="15">
        <f>Y25</f>
        <v>0</v>
      </c>
      <c r="Z24" s="15">
        <f>Z25</f>
        <v>0</v>
      </c>
      <c r="AA24" s="15">
        <f>AA25</f>
        <v>0</v>
      </c>
      <c r="AB24" s="15">
        <f>AB25</f>
        <v>0</v>
      </c>
      <c r="AC24" s="15">
        <f t="shared" si="44"/>
        <v>0</v>
      </c>
      <c r="AD24" s="17">
        <f t="shared" si="45"/>
        <v>0</v>
      </c>
      <c r="AE24" s="17">
        <f t="shared" si="45"/>
        <v>0</v>
      </c>
      <c r="AF24" s="17">
        <f t="shared" si="45"/>
        <v>0</v>
      </c>
      <c r="AG24" s="17">
        <f t="shared" si="45"/>
        <v>0</v>
      </c>
      <c r="AH24" s="15" t="e">
        <f t="shared" si="46"/>
        <v>#REF!</v>
      </c>
      <c r="AI24" s="15" t="e">
        <f>AI25</f>
        <v>#REF!</v>
      </c>
      <c r="AJ24" s="15">
        <f>AJ25</f>
        <v>0</v>
      </c>
      <c r="AK24" s="15" t="e">
        <f>AK25</f>
        <v>#REF!</v>
      </c>
      <c r="AL24" s="15" t="e">
        <f>AL25</f>
        <v>#REF!</v>
      </c>
      <c r="AM24" s="15">
        <f t="shared" si="47"/>
        <v>6.2519999999999998</v>
      </c>
      <c r="AN24" s="15">
        <f>AN25</f>
        <v>1.0694999999999999</v>
      </c>
      <c r="AO24" s="15">
        <f>AO25</f>
        <v>0</v>
      </c>
      <c r="AP24" s="15">
        <f>AP25</f>
        <v>2.9405000000000001</v>
      </c>
      <c r="AQ24" s="15">
        <f>AQ25</f>
        <v>2.242</v>
      </c>
      <c r="AR24" s="15" t="e">
        <f t="shared" si="48"/>
        <v>#REF!</v>
      </c>
      <c r="AS24" s="17" t="e">
        <f t="shared" si="49"/>
        <v>#REF!</v>
      </c>
      <c r="AT24" s="17">
        <f t="shared" si="49"/>
        <v>0</v>
      </c>
      <c r="AU24" s="17" t="e">
        <f t="shared" si="49"/>
        <v>#REF!</v>
      </c>
      <c r="AV24" s="17" t="e">
        <f t="shared" si="49"/>
        <v>#REF!</v>
      </c>
      <c r="AW24" s="15">
        <f t="shared" si="50"/>
        <v>7.1624999999999996</v>
      </c>
      <c r="AX24" s="15">
        <f>AX25</f>
        <v>1.1525000000000001</v>
      </c>
      <c r="AY24" s="15">
        <f>AY25</f>
        <v>0</v>
      </c>
      <c r="AZ24" s="15">
        <f>AZ25</f>
        <v>1.5774999999999999</v>
      </c>
      <c r="BA24" s="15">
        <f>BA25</f>
        <v>4.4325000000000001</v>
      </c>
      <c r="BB24" s="15">
        <f t="shared" si="51"/>
        <v>7.1624999999999996</v>
      </c>
      <c r="BC24" s="15">
        <f>BC25</f>
        <v>1.1525000000000001</v>
      </c>
      <c r="BD24" s="15">
        <f>BD25</f>
        <v>0</v>
      </c>
      <c r="BE24" s="15">
        <f>BE25</f>
        <v>1.5774999999999999</v>
      </c>
      <c r="BF24" s="15">
        <f>BF25</f>
        <v>4.4325000000000001</v>
      </c>
      <c r="BG24" s="15">
        <f t="shared" si="52"/>
        <v>14.324999999999999</v>
      </c>
      <c r="BH24" s="17">
        <f t="shared" si="53"/>
        <v>2.3050000000000002</v>
      </c>
      <c r="BI24" s="17">
        <f t="shared" si="53"/>
        <v>0</v>
      </c>
      <c r="BJ24" s="17">
        <f t="shared" si="53"/>
        <v>3.1549999999999998</v>
      </c>
      <c r="BK24" s="17">
        <f t="shared" si="53"/>
        <v>8.8650000000000002</v>
      </c>
      <c r="BL24" s="15" t="e">
        <f t="shared" si="54"/>
        <v>#REF!</v>
      </c>
      <c r="BM24" s="15" t="e">
        <f>BM25</f>
        <v>#REF!</v>
      </c>
      <c r="BN24" s="15" t="e">
        <f>BN25</f>
        <v>#REF!</v>
      </c>
      <c r="BO24" s="15" t="e">
        <f>BO25</f>
        <v>#REF!</v>
      </c>
      <c r="BP24" s="15" t="e">
        <f>BP25</f>
        <v>#REF!</v>
      </c>
      <c r="BQ24" s="15" t="e">
        <f t="shared" si="55"/>
        <v>#REF!</v>
      </c>
      <c r="BR24" s="15" t="e">
        <f>BR25</f>
        <v>#REF!</v>
      </c>
      <c r="BS24" s="15" t="e">
        <f>BS25</f>
        <v>#REF!</v>
      </c>
      <c r="BT24" s="15" t="e">
        <f>BT25</f>
        <v>#REF!</v>
      </c>
      <c r="BU24" s="15" t="e">
        <f>BU25</f>
        <v>#REF!</v>
      </c>
      <c r="BV24" s="15" t="e">
        <f t="shared" si="56"/>
        <v>#REF!</v>
      </c>
      <c r="BW24" s="17" t="e">
        <f t="shared" si="57"/>
        <v>#REF!</v>
      </c>
      <c r="BX24" s="17" t="e">
        <f t="shared" si="57"/>
        <v>#REF!</v>
      </c>
      <c r="BY24" s="17" t="e">
        <f t="shared" si="57"/>
        <v>#REF!</v>
      </c>
      <c r="BZ24" s="17" t="e">
        <f t="shared" si="57"/>
        <v>#REF!</v>
      </c>
      <c r="CA24" s="15">
        <f t="shared" si="58"/>
        <v>10.734500000000001</v>
      </c>
      <c r="CB24" s="15">
        <f>CB25</f>
        <v>1.008</v>
      </c>
      <c r="CC24" s="15">
        <f>CC25</f>
        <v>0</v>
      </c>
      <c r="CD24" s="15">
        <f>CD25</f>
        <v>2.8490000000000002</v>
      </c>
      <c r="CE24" s="15">
        <f>CE25</f>
        <v>6.8775000000000004</v>
      </c>
      <c r="CF24" s="15">
        <f t="shared" si="59"/>
        <v>10.734500000000001</v>
      </c>
      <c r="CG24" s="15">
        <f>CG25</f>
        <v>1.008</v>
      </c>
      <c r="CH24" s="15">
        <f>CH25</f>
        <v>0</v>
      </c>
      <c r="CI24" s="15">
        <f>CI25</f>
        <v>2.8490000000000002</v>
      </c>
      <c r="CJ24" s="15">
        <f>CJ25</f>
        <v>6.8775000000000004</v>
      </c>
      <c r="CK24" s="15">
        <f t="shared" si="60"/>
        <v>21.469000000000001</v>
      </c>
      <c r="CL24" s="17">
        <f t="shared" si="61"/>
        <v>2.016</v>
      </c>
      <c r="CM24" s="17">
        <f t="shared" si="61"/>
        <v>0</v>
      </c>
      <c r="CN24" s="17">
        <f t="shared" si="61"/>
        <v>5.6980000000000004</v>
      </c>
      <c r="CO24" s="17">
        <f t="shared" si="61"/>
        <v>13.755000000000001</v>
      </c>
      <c r="CP24" s="15">
        <f t="shared" si="62"/>
        <v>20.291</v>
      </c>
      <c r="CQ24" s="15">
        <f>CQ25</f>
        <v>1.03</v>
      </c>
      <c r="CR24" s="15">
        <f>CR25</f>
        <v>0</v>
      </c>
      <c r="CS24" s="15">
        <f>CS25</f>
        <v>6.1989999999999998</v>
      </c>
      <c r="CT24" s="15">
        <f>CT25</f>
        <v>13.061999999999999</v>
      </c>
      <c r="CU24" s="15">
        <f t="shared" si="63"/>
        <v>20.291</v>
      </c>
      <c r="CV24" s="15">
        <f>CV25</f>
        <v>1.03</v>
      </c>
      <c r="CW24" s="15">
        <f>CW25</f>
        <v>0</v>
      </c>
      <c r="CX24" s="15">
        <f>CX25</f>
        <v>6.1989999999999998</v>
      </c>
      <c r="CY24" s="15">
        <f>CY25</f>
        <v>13.061999999999999</v>
      </c>
      <c r="CZ24" s="15">
        <f t="shared" si="64"/>
        <v>40.582000000000001</v>
      </c>
      <c r="DA24" s="17">
        <f t="shared" si="65"/>
        <v>2.06</v>
      </c>
      <c r="DB24" s="17">
        <f t="shared" si="65"/>
        <v>0</v>
      </c>
      <c r="DC24" s="17">
        <f t="shared" si="65"/>
        <v>12.398</v>
      </c>
      <c r="DD24" s="17">
        <f t="shared" si="65"/>
        <v>26.123999999999999</v>
      </c>
    </row>
    <row r="25" spans="1:108" s="1" customFormat="1" x14ac:dyDescent="0.2">
      <c r="A25" s="12" t="s">
        <v>43</v>
      </c>
      <c r="B25" s="13" t="s">
        <v>44</v>
      </c>
      <c r="C25" s="14" t="s">
        <v>13</v>
      </c>
      <c r="D25" s="15">
        <f t="shared" si="39"/>
        <v>0</v>
      </c>
      <c r="E25" s="19"/>
      <c r="F25" s="19"/>
      <c r="G25" s="19"/>
      <c r="H25" s="19"/>
      <c r="I25" s="15">
        <f t="shared" si="40"/>
        <v>0</v>
      </c>
      <c r="J25" s="19"/>
      <c r="K25" s="19"/>
      <c r="L25" s="19"/>
      <c r="M25" s="19"/>
      <c r="N25" s="15">
        <f t="shared" si="41"/>
        <v>0</v>
      </c>
      <c r="O25" s="17">
        <f t="shared" si="30"/>
        <v>0</v>
      </c>
      <c r="P25" s="17">
        <f t="shared" si="30"/>
        <v>0</v>
      </c>
      <c r="Q25" s="17">
        <f t="shared" si="30"/>
        <v>0</v>
      </c>
      <c r="R25" s="17">
        <f t="shared" si="30"/>
        <v>0</v>
      </c>
      <c r="S25" s="15">
        <f t="shared" si="42"/>
        <v>0</v>
      </c>
      <c r="T25" s="19"/>
      <c r="U25" s="19"/>
      <c r="V25" s="19"/>
      <c r="W25" s="19"/>
      <c r="X25" s="15">
        <f t="shared" si="43"/>
        <v>0</v>
      </c>
      <c r="Y25" s="19"/>
      <c r="Z25" s="19"/>
      <c r="AA25" s="19"/>
      <c r="AB25" s="19"/>
      <c r="AC25" s="15">
        <f t="shared" si="44"/>
        <v>0</v>
      </c>
      <c r="AD25" s="17">
        <f t="shared" si="45"/>
        <v>0</v>
      </c>
      <c r="AE25" s="17">
        <f t="shared" si="45"/>
        <v>0</v>
      </c>
      <c r="AF25" s="17">
        <f t="shared" si="45"/>
        <v>0</v>
      </c>
      <c r="AG25" s="17">
        <f t="shared" si="45"/>
        <v>0</v>
      </c>
      <c r="AH25" s="15" t="e">
        <f t="shared" si="46"/>
        <v>#REF!</v>
      </c>
      <c r="AI25" s="19" t="e">
        <f>'[2]Баланс ЭЭ'!AI25</f>
        <v>#REF!</v>
      </c>
      <c r="AJ25" s="19"/>
      <c r="AK25" s="19" t="e">
        <f>'[2]Баланс ЭЭ'!AK25</f>
        <v>#REF!</v>
      </c>
      <c r="AL25" s="19" t="e">
        <f>'[2]Баланс ЭЭ'!AL25</f>
        <v>#REF!</v>
      </c>
      <c r="AM25" s="15">
        <f t="shared" si="47"/>
        <v>6.2519999999999998</v>
      </c>
      <c r="AN25" s="16">
        <v>1.0694999999999999</v>
      </c>
      <c r="AO25" s="16"/>
      <c r="AP25" s="16">
        <v>2.9405000000000001</v>
      </c>
      <c r="AQ25" s="16">
        <v>2.242</v>
      </c>
      <c r="AR25" s="15" t="e">
        <f t="shared" si="48"/>
        <v>#REF!</v>
      </c>
      <c r="AS25" s="17" t="e">
        <f t="shared" si="49"/>
        <v>#REF!</v>
      </c>
      <c r="AT25" s="17">
        <f t="shared" si="49"/>
        <v>0</v>
      </c>
      <c r="AU25" s="17" t="e">
        <f t="shared" si="49"/>
        <v>#REF!</v>
      </c>
      <c r="AV25" s="17" t="e">
        <f t="shared" si="49"/>
        <v>#REF!</v>
      </c>
      <c r="AW25" s="15">
        <f t="shared" si="50"/>
        <v>7.1624999999999996</v>
      </c>
      <c r="AX25" s="16">
        <v>1.1525000000000001</v>
      </c>
      <c r="AY25" s="16">
        <v>0</v>
      </c>
      <c r="AZ25" s="16">
        <v>1.5774999999999999</v>
      </c>
      <c r="BA25" s="16">
        <v>4.4325000000000001</v>
      </c>
      <c r="BB25" s="15">
        <f t="shared" si="51"/>
        <v>7.1624999999999996</v>
      </c>
      <c r="BC25" s="16">
        <v>1.1525000000000001</v>
      </c>
      <c r="BD25" s="16">
        <v>0</v>
      </c>
      <c r="BE25" s="16">
        <v>1.5774999999999999</v>
      </c>
      <c r="BF25" s="16">
        <v>4.4325000000000001</v>
      </c>
      <c r="BG25" s="15">
        <f t="shared" si="52"/>
        <v>14.324999999999999</v>
      </c>
      <c r="BH25" s="17">
        <f t="shared" si="53"/>
        <v>2.3050000000000002</v>
      </c>
      <c r="BI25" s="17">
        <f t="shared" si="53"/>
        <v>0</v>
      </c>
      <c r="BJ25" s="17">
        <f t="shared" si="53"/>
        <v>3.1549999999999998</v>
      </c>
      <c r="BK25" s="17">
        <f t="shared" si="53"/>
        <v>8.8650000000000002</v>
      </c>
      <c r="BL25" s="15" t="e">
        <f t="shared" si="54"/>
        <v>#REF!</v>
      </c>
      <c r="BM25" s="16" t="e">
        <f>'[2]Баланс ЭЭ'!BM25</f>
        <v>#REF!</v>
      </c>
      <c r="BN25" s="16" t="e">
        <f>'[2]Баланс ЭЭ'!BN25</f>
        <v>#REF!</v>
      </c>
      <c r="BO25" s="16" t="e">
        <f>'[2]Баланс ЭЭ'!BO25</f>
        <v>#REF!</v>
      </c>
      <c r="BP25" s="16" t="e">
        <f>'[2]Баланс ЭЭ'!BP25</f>
        <v>#REF!</v>
      </c>
      <c r="BQ25" s="15" t="e">
        <f t="shared" si="55"/>
        <v>#REF!</v>
      </c>
      <c r="BR25" s="16" t="e">
        <f>'[2]Баланс ЭЭ'!BR25</f>
        <v>#REF!</v>
      </c>
      <c r="BS25" s="16" t="e">
        <f>'[2]Баланс ЭЭ'!BS25</f>
        <v>#REF!</v>
      </c>
      <c r="BT25" s="16" t="e">
        <f>'[2]Баланс ЭЭ'!BT25</f>
        <v>#REF!</v>
      </c>
      <c r="BU25" s="16" t="e">
        <f>'[2]Баланс ЭЭ'!BU25</f>
        <v>#REF!</v>
      </c>
      <c r="BV25" s="15" t="e">
        <f t="shared" si="56"/>
        <v>#REF!</v>
      </c>
      <c r="BW25" s="17" t="e">
        <f t="shared" si="57"/>
        <v>#REF!</v>
      </c>
      <c r="BX25" s="17" t="e">
        <f t="shared" si="57"/>
        <v>#REF!</v>
      </c>
      <c r="BY25" s="17" t="e">
        <f t="shared" si="57"/>
        <v>#REF!</v>
      </c>
      <c r="BZ25" s="17" t="e">
        <f t="shared" si="57"/>
        <v>#REF!</v>
      </c>
      <c r="CA25" s="15">
        <f t="shared" si="58"/>
        <v>10.734500000000001</v>
      </c>
      <c r="CB25" s="16">
        <v>1.008</v>
      </c>
      <c r="CC25" s="16">
        <v>0</v>
      </c>
      <c r="CD25" s="16">
        <v>2.8490000000000002</v>
      </c>
      <c r="CE25" s="16">
        <v>6.8775000000000004</v>
      </c>
      <c r="CF25" s="15">
        <f t="shared" si="59"/>
        <v>10.734500000000001</v>
      </c>
      <c r="CG25" s="16">
        <v>1.008</v>
      </c>
      <c r="CH25" s="16">
        <v>0</v>
      </c>
      <c r="CI25" s="16">
        <v>2.8490000000000002</v>
      </c>
      <c r="CJ25" s="16">
        <v>6.8775000000000004</v>
      </c>
      <c r="CK25" s="15">
        <f t="shared" si="60"/>
        <v>21.469000000000001</v>
      </c>
      <c r="CL25" s="17">
        <f t="shared" si="61"/>
        <v>2.016</v>
      </c>
      <c r="CM25" s="17">
        <f t="shared" si="61"/>
        <v>0</v>
      </c>
      <c r="CN25" s="17">
        <f t="shared" si="61"/>
        <v>5.6980000000000004</v>
      </c>
      <c r="CO25" s="17">
        <f t="shared" si="61"/>
        <v>13.755000000000001</v>
      </c>
      <c r="CP25" s="15">
        <f t="shared" si="62"/>
        <v>20.291</v>
      </c>
      <c r="CQ25" s="16">
        <v>1.03</v>
      </c>
      <c r="CR25" s="16">
        <v>0</v>
      </c>
      <c r="CS25" s="16">
        <v>6.1989999999999998</v>
      </c>
      <c r="CT25" s="16">
        <v>13.061999999999999</v>
      </c>
      <c r="CU25" s="15">
        <f t="shared" si="63"/>
        <v>20.291</v>
      </c>
      <c r="CV25" s="16">
        <v>1.03</v>
      </c>
      <c r="CW25" s="16">
        <v>0</v>
      </c>
      <c r="CX25" s="16">
        <v>6.1989999999999998</v>
      </c>
      <c r="CY25" s="16">
        <v>13.061999999999999</v>
      </c>
      <c r="CZ25" s="15">
        <f t="shared" si="64"/>
        <v>40.582000000000001</v>
      </c>
      <c r="DA25" s="17">
        <f t="shared" si="65"/>
        <v>2.06</v>
      </c>
      <c r="DB25" s="17">
        <f t="shared" si="65"/>
        <v>0</v>
      </c>
      <c r="DC25" s="17">
        <f t="shared" si="65"/>
        <v>12.398</v>
      </c>
      <c r="DD25" s="17">
        <f t="shared" si="65"/>
        <v>26.123999999999999</v>
      </c>
    </row>
    <row r="26" spans="1:108" x14ac:dyDescent="0.2">
      <c r="A26" s="20" t="s">
        <v>45</v>
      </c>
      <c r="B26" s="3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</sheetData>
  <mergeCells count="29">
    <mergeCell ref="D6:H6"/>
    <mergeCell ref="D5:R5"/>
    <mergeCell ref="AH5:AV5"/>
    <mergeCell ref="AC6:AG6"/>
    <mergeCell ref="X6:AB6"/>
    <mergeCell ref="S6:W6"/>
    <mergeCell ref="S5:AG5"/>
    <mergeCell ref="N6:R6"/>
    <mergeCell ref="CF6:CJ6"/>
    <mergeCell ref="CK6:CO6"/>
    <mergeCell ref="CP6:CT6"/>
    <mergeCell ref="CU6:CY6"/>
    <mergeCell ref="I6:M6"/>
    <mergeCell ref="A2:DD2"/>
    <mergeCell ref="A3:DD3"/>
    <mergeCell ref="BL5:BZ5"/>
    <mergeCell ref="CA5:CO5"/>
    <mergeCell ref="CP5:DD5"/>
    <mergeCell ref="A5:A7"/>
    <mergeCell ref="B5:B7"/>
    <mergeCell ref="C5:C7"/>
    <mergeCell ref="CZ6:DD6"/>
    <mergeCell ref="AW6:BA6"/>
    <mergeCell ref="BB6:BF6"/>
    <mergeCell ref="BG6:BK6"/>
    <mergeCell ref="BL6:BP6"/>
    <mergeCell ref="BQ6:BU6"/>
    <mergeCell ref="BV6:BZ6"/>
    <mergeCell ref="CA6:CE6"/>
  </mergeCells>
  <dataValidations count="1">
    <dataValidation type="decimal" allowBlank="1" showInputMessage="1" showErrorMessage="1" error="Ввведеное значение неверно" sqref="J11:M18 J20:M20 E22:H25 E11:H18 CG11:CJ18 E20:H20 O20:R25 CG22:CJ25 CG20:CJ20 BM22:BP25 CB11:CE18 CB20:CE20 CL20:CO25 O11:R18 DA11:DD18 CL11:CO18 BW20:BZ25 Y11:AB18 Y22:AB25 Y20:AB20 J22:M25 T11:W18 T20:W20 AD20:AG25 AN11:AQ18 AN22:AQ25 AN20:AQ20 T22:W25 AI11:AL18 AI20:AL20 AS20:AV25 AD11:AG18 AS11:AV18 BW11:BZ18 BC11:BF18 BC22:BF25 BC20:BF20 AI22:AL25 AX11:BA18 AX20:BA20 BH20:BK25 BH11:BK18 BR11:BU18 BR22:BU25 BR20:BU20 AX22:BA25 BM11:BP18 BM20:BP20 CV11:CY18 CV22:CY25 CV20:CY20 CB22:CE25 CQ11:CT18 CQ20:CT20 CQ22:CT25 DA20:DD20 DA22:DD25">
      <formula1>-1000000000000000</formula1>
      <formula2>1000000000000000</formula2>
    </dataValidation>
  </dataValidation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Шигаев Олег Евгеньевич</dc:creator>
  <cp:lastModifiedBy>Норм</cp:lastModifiedBy>
  <cp:lastPrinted>2020-11-09T00:50:56Z</cp:lastPrinted>
  <dcterms:created xsi:type="dcterms:W3CDTF">2020-11-09T00:28:56Z</dcterms:created>
  <dcterms:modified xsi:type="dcterms:W3CDTF">2020-11-09T07:31:56Z</dcterms:modified>
</cp:coreProperties>
</file>